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9720" activeTab="0"/>
  </bookViews>
  <sheets>
    <sheet name="Journal" sheetId="1" r:id="rId1"/>
    <sheet name="Bilan" sheetId="2" r:id="rId2"/>
    <sheet name="Compte de Résultat" sheetId="3" r:id="rId3"/>
    <sheet name="Budget Prévisionnel" sheetId="4" r:id="rId4"/>
  </sheets>
  <definedNames>
    <definedName name="_xlnm.Print_Area" localSheetId="3">'Budget Prévisionnel'!$A$1:$E$39</definedName>
  </definedNames>
  <calcPr fullCalcOnLoad="1"/>
</workbook>
</file>

<file path=xl/comments1.xml><?xml version="1.0" encoding="utf-8"?>
<comments xmlns="http://schemas.openxmlformats.org/spreadsheetml/2006/main">
  <authors>
    <author>famille MARTIN</author>
  </authors>
  <commentList>
    <comment ref="B92" authorId="0">
      <text>
        <r>
          <rPr>
            <b/>
            <sz val="9"/>
            <rFont val="Tahoma"/>
            <family val="0"/>
          </rPr>
          <t>Fond de caisse rentrée le17/06</t>
        </r>
        <r>
          <rPr>
            <sz val="9"/>
            <rFont val="Tahoma"/>
            <family val="0"/>
          </rPr>
          <t xml:space="preserve">
</t>
        </r>
      </text>
    </comment>
    <comment ref="C100" authorId="0">
      <text>
        <r>
          <rPr>
            <b/>
            <sz val="9"/>
            <rFont val="Tahoma"/>
            <family val="0"/>
          </rPr>
          <t>restit du fond de caisse du 11/06</t>
        </r>
      </text>
    </comment>
  </commentList>
</comments>
</file>

<file path=xl/sharedStrings.xml><?xml version="1.0" encoding="utf-8"?>
<sst xmlns="http://schemas.openxmlformats.org/spreadsheetml/2006/main" count="140" uniqueCount="102">
  <si>
    <t>Chœur Roland de Lassus</t>
  </si>
  <si>
    <t>Journal</t>
  </si>
  <si>
    <t>Disponibilités</t>
  </si>
  <si>
    <t>Recettes</t>
  </si>
  <si>
    <t>Dépenses</t>
  </si>
  <si>
    <t>Compte Courant</t>
  </si>
  <si>
    <t>Livret</t>
  </si>
  <si>
    <t>Débit</t>
  </si>
  <si>
    <t>Crédit</t>
  </si>
  <si>
    <t>Autres Comptes Passifs</t>
  </si>
  <si>
    <t>Autres Comptes Actifs</t>
  </si>
  <si>
    <t>Cotisations</t>
  </si>
  <si>
    <t>Produits Concerts</t>
  </si>
  <si>
    <t>Part. Stages</t>
  </si>
  <si>
    <t>Subv. Ville</t>
  </si>
  <si>
    <t>Subv. CGl</t>
  </si>
  <si>
    <t>Part. Nature</t>
  </si>
  <si>
    <t>Dons</t>
  </si>
  <si>
    <t>Achat Partitions</t>
  </si>
  <si>
    <t>Photocopies FrsAdm.</t>
  </si>
  <si>
    <t>Telecom. / Affranchis.</t>
  </si>
  <si>
    <t>Honoraires Musiciens</t>
  </si>
  <si>
    <t>CotisationsSoc.</t>
  </si>
  <si>
    <t>Frais Dep.</t>
  </si>
  <si>
    <t>Honoraires Stages</t>
  </si>
  <si>
    <t>Locations</t>
  </si>
  <si>
    <t>Communication</t>
  </si>
  <si>
    <t>Dons Versés</t>
  </si>
  <si>
    <t>Dates</t>
  </si>
  <si>
    <t>Balance d'entrée</t>
  </si>
  <si>
    <t>Total</t>
  </si>
  <si>
    <t>Dép. Diverses</t>
  </si>
  <si>
    <t>Solde</t>
  </si>
  <si>
    <t>Bilan</t>
  </si>
  <si>
    <t>ACTIF</t>
  </si>
  <si>
    <t>PASSIF</t>
  </si>
  <si>
    <t xml:space="preserve">     -Compte Courant</t>
  </si>
  <si>
    <t xml:space="preserve">     -Livret</t>
  </si>
  <si>
    <t>Fonds de Réserve</t>
  </si>
  <si>
    <t>Ss Total</t>
  </si>
  <si>
    <t>Résultat</t>
  </si>
  <si>
    <t>Compte de Résultat</t>
  </si>
  <si>
    <t>CHARGES</t>
  </si>
  <si>
    <t>PRODUITS</t>
  </si>
  <si>
    <t>Budget Prévisionnel</t>
  </si>
  <si>
    <t>Exercice 01/09/2013 au 31/08/2014</t>
  </si>
  <si>
    <t>ACHATS</t>
  </si>
  <si>
    <t>Prestations (photocopies)</t>
  </si>
  <si>
    <t>Partitions</t>
  </si>
  <si>
    <t>Autres fournitures</t>
  </si>
  <si>
    <t>Frais divers concerts</t>
  </si>
  <si>
    <t>Dépenses diverses</t>
  </si>
  <si>
    <t>SERVICES EXTERIEURS</t>
  </si>
  <si>
    <t>Assurances</t>
  </si>
  <si>
    <t>AUTRES SERVICES EXTERIEURS</t>
  </si>
  <si>
    <t>Frais de locations</t>
  </si>
  <si>
    <t>Frais de déplacements</t>
  </si>
  <si>
    <t>CHARGES DE PERSONNEL</t>
  </si>
  <si>
    <t>Rémunérations</t>
  </si>
  <si>
    <t>Charges sociales</t>
  </si>
  <si>
    <t>Coût STAGE VENANSAULT</t>
  </si>
  <si>
    <t>(hors rémunérations)</t>
  </si>
  <si>
    <t>VENTES</t>
  </si>
  <si>
    <t>Produits concerts</t>
  </si>
  <si>
    <t>Achats de partitions par choristes</t>
  </si>
  <si>
    <t>SUBVENTIONS DE FONCTIONNEMENT</t>
  </si>
  <si>
    <t>Conseil Général</t>
  </si>
  <si>
    <t>Ville de La Roche-sur-Yon</t>
  </si>
  <si>
    <t>AUTRES PRODUITS</t>
  </si>
  <si>
    <t>Produits divers</t>
  </si>
  <si>
    <t>PRODUITS FINANCIERS</t>
  </si>
  <si>
    <t>Intérêts du livret</t>
  </si>
  <si>
    <t>PARTICIPATION au STAGE VENANSAULT</t>
  </si>
  <si>
    <t>TOTAL</t>
  </si>
  <si>
    <t xml:space="preserve">DEFICIT de L'EXERCICE  :     -  777,37 </t>
  </si>
  <si>
    <t xml:space="preserve">Exercice  01-09-2014 </t>
  </si>
  <si>
    <t>au    31-08-2015</t>
  </si>
  <si>
    <t>Photocopies</t>
  </si>
  <si>
    <t>Frais de déplacement</t>
  </si>
  <si>
    <t>Rémunérations- Charges sociales</t>
  </si>
  <si>
    <t>aux frais de stage</t>
  </si>
  <si>
    <t>Produits des concerts</t>
  </si>
  <si>
    <t>Subvention du Conseil Général</t>
  </si>
  <si>
    <t>Subvention  Ville de La Roche sur Yon</t>
  </si>
  <si>
    <t>Produits financiers</t>
  </si>
  <si>
    <t>Participationdes choristes</t>
  </si>
  <si>
    <t>Frais de stage</t>
  </si>
  <si>
    <t>Résultat  Besoin d'autofinancement</t>
  </si>
  <si>
    <t>Produits</t>
  </si>
  <si>
    <t>Financiers</t>
  </si>
  <si>
    <t xml:space="preserve">Produits </t>
  </si>
  <si>
    <t>Divers</t>
  </si>
  <si>
    <t>Frais Stage</t>
  </si>
  <si>
    <t>FraisdivConcert</t>
  </si>
  <si>
    <t>Assurance</t>
  </si>
  <si>
    <t>SUBVT 2013 perçue sur exercice suivant</t>
  </si>
  <si>
    <t>Avance versée sur exercice précédent</t>
  </si>
  <si>
    <t>TOTAL RECETTES</t>
  </si>
  <si>
    <t>TOTAL DEPENSES</t>
  </si>
  <si>
    <t>DIFFERENCE</t>
  </si>
  <si>
    <t>BILAN 2013</t>
  </si>
  <si>
    <t>TRESORERIE 2014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</si>
</sst>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_-* #,##0.000\ _€_-;\-* #,##0.000\ _€_-;_-* &quot;-&quot;??\ _€_-;_-@_-"/>
    <numFmt numFmtId="168" formatCode="[$-40C]dddd\ d\ mmmm\ yyyy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3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/>
    </xf>
    <xf numFmtId="2" fontId="0" fillId="0" borderId="41" xfId="45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0" fillId="0" borderId="45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0" xfId="0" applyAlignment="1">
      <alignment/>
    </xf>
    <xf numFmtId="0" fontId="0" fillId="0" borderId="50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2" fontId="0" fillId="0" borderId="51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97"/>
  <sheetViews>
    <sheetView showGridLines="0" tabSelected="1" zoomScale="90" zoomScaleNormal="90" zoomScalePageLayoutView="0" workbookViewId="0" topLeftCell="A1">
      <pane xSplit="1" ySplit="11" topLeftCell="B1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W19" sqref="W19"/>
    </sheetView>
  </sheetViews>
  <sheetFormatPr defaultColWidth="11.421875" defaultRowHeight="12.75"/>
  <cols>
    <col min="1" max="1" width="15.8515625" style="0" customWidth="1"/>
    <col min="11" max="11" width="16.57421875" style="0" customWidth="1"/>
    <col min="22" max="22" width="15.57421875" style="0" customWidth="1"/>
    <col min="23" max="24" width="19.8515625" style="0" customWidth="1"/>
    <col min="25" max="25" width="18.8515625" style="0" customWidth="1"/>
    <col min="26" max="26" width="14.7109375" style="0" customWidth="1"/>
    <col min="28" max="28" width="16.28125" style="0" customWidth="1"/>
    <col min="30" max="30" width="16.140625" style="0" customWidth="1"/>
    <col min="31" max="31" width="15.421875" style="0" customWidth="1"/>
    <col min="33" max="33" width="14.7109375" style="0" customWidth="1"/>
  </cols>
  <sheetData>
    <row r="2" spans="2:9" ht="18">
      <c r="B2" s="32"/>
      <c r="G2" s="69" t="s">
        <v>0</v>
      </c>
      <c r="H2" s="69"/>
      <c r="I2" s="69"/>
    </row>
    <row r="3" spans="2:9" ht="12.75">
      <c r="B3" s="32"/>
      <c r="G3" s="7"/>
      <c r="H3" s="7"/>
      <c r="I3" s="7"/>
    </row>
    <row r="4" spans="7:9" ht="15.75">
      <c r="G4" s="70" t="s">
        <v>1</v>
      </c>
      <c r="H4" s="70"/>
      <c r="I4" s="70"/>
    </row>
    <row r="5" spans="2:14" ht="12.75">
      <c r="B5" s="32"/>
      <c r="C5" s="32"/>
      <c r="M5" s="32"/>
      <c r="N5" s="32"/>
    </row>
    <row r="6" spans="7:9" ht="12.75">
      <c r="G6" s="71" t="s">
        <v>45</v>
      </c>
      <c r="H6" s="71"/>
      <c r="I6" s="71"/>
    </row>
    <row r="8" spans="1:39" ht="13.5" thickBot="1">
      <c r="A8" t="str">
        <f>A121</f>
        <v>Total</v>
      </c>
      <c r="B8" s="32">
        <f>IF(B121=0,"",B121)</f>
        <v>21580.519999999997</v>
      </c>
      <c r="C8" s="32">
        <f aca="true" t="shared" si="0" ref="C8:AM8">IF(C121=0,"",C121)</f>
        <v>22048.79</v>
      </c>
      <c r="D8" s="32">
        <f t="shared" si="0"/>
        <v>6100</v>
      </c>
      <c r="E8" s="32">
        <f t="shared" si="0"/>
        <v>19106.4</v>
      </c>
      <c r="F8" s="32">
        <f t="shared" si="0"/>
      </c>
      <c r="G8" s="32">
        <f t="shared" si="0"/>
      </c>
      <c r="H8" s="32">
        <f t="shared" si="0"/>
      </c>
      <c r="I8" s="32">
        <f t="shared" si="0"/>
      </c>
      <c r="J8" s="32">
        <f t="shared" si="0"/>
        <v>4900</v>
      </c>
      <c r="K8" s="32">
        <f t="shared" si="0"/>
        <v>3321</v>
      </c>
      <c r="L8" s="32">
        <f t="shared" si="0"/>
        <v>1560</v>
      </c>
      <c r="M8" s="32">
        <f t="shared" si="0"/>
        <v>4000</v>
      </c>
      <c r="N8" s="32">
        <f t="shared" si="0"/>
        <v>600</v>
      </c>
      <c r="O8" s="32">
        <f t="shared" si="0"/>
      </c>
      <c r="P8" s="32">
        <f t="shared" si="0"/>
      </c>
      <c r="Q8" s="32">
        <f t="shared" si="0"/>
        <v>193.6</v>
      </c>
      <c r="R8" s="32">
        <f t="shared" si="0"/>
        <v>300</v>
      </c>
      <c r="S8" s="32">
        <f t="shared" si="0"/>
        <v>166.45</v>
      </c>
      <c r="T8" s="32">
        <f t="shared" si="0"/>
      </c>
      <c r="U8" s="32">
        <f t="shared" si="0"/>
      </c>
      <c r="V8" s="32">
        <f t="shared" si="0"/>
        <v>645.9200000000001</v>
      </c>
      <c r="W8" s="32">
        <f t="shared" si="0"/>
        <v>293.05</v>
      </c>
      <c r="X8" s="32">
        <f t="shared" si="0"/>
      </c>
      <c r="Y8" s="32">
        <f t="shared" si="0"/>
        <v>4289</v>
      </c>
      <c r="Z8" s="32">
        <f t="shared" si="0"/>
        <v>4694.610000000001</v>
      </c>
      <c r="AA8" s="32">
        <f t="shared" si="0"/>
        <v>2104.89</v>
      </c>
      <c r="AB8" s="32">
        <f>IF(AB121=0,"",AB121)</f>
        <v>918</v>
      </c>
      <c r="AC8" s="32">
        <f t="shared" si="0"/>
        <v>186</v>
      </c>
      <c r="AD8" s="32">
        <f t="shared" si="0"/>
        <v>186.54</v>
      </c>
      <c r="AE8" s="32">
        <f t="shared" si="0"/>
      </c>
      <c r="AF8" s="32">
        <f t="shared" si="0"/>
      </c>
      <c r="AG8" s="32">
        <f t="shared" si="0"/>
        <v>328.12</v>
      </c>
      <c r="AH8" s="32">
        <f t="shared" si="0"/>
        <v>1498.1</v>
      </c>
      <c r="AI8" s="32">
        <f t="shared" si="0"/>
        <v>136.29</v>
      </c>
      <c r="AJ8" s="32">
        <f t="shared" si="0"/>
      </c>
      <c r="AK8" s="32">
        <f t="shared" si="0"/>
      </c>
      <c r="AL8" s="32">
        <f>IF(AL121=0,"",AL121)</f>
      </c>
      <c r="AM8" s="32">
        <f t="shared" si="0"/>
      </c>
    </row>
    <row r="9" spans="2:39" s="8" customFormat="1" ht="12.75">
      <c r="B9" s="62" t="s">
        <v>2</v>
      </c>
      <c r="C9" s="63"/>
      <c r="D9" s="63"/>
      <c r="E9" s="64"/>
      <c r="F9" s="62" t="s">
        <v>10</v>
      </c>
      <c r="G9" s="64"/>
      <c r="H9" s="62" t="s">
        <v>9</v>
      </c>
      <c r="I9" s="64"/>
      <c r="J9" s="62" t="s">
        <v>3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4"/>
      <c r="V9" s="62" t="s">
        <v>4</v>
      </c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4"/>
    </row>
    <row r="10" spans="2:39" ht="12.75">
      <c r="B10" s="65" t="s">
        <v>5</v>
      </c>
      <c r="C10" s="66"/>
      <c r="D10" s="67" t="s">
        <v>6</v>
      </c>
      <c r="E10" s="68"/>
      <c r="F10" s="19"/>
      <c r="G10" s="20"/>
      <c r="H10" s="19"/>
      <c r="I10" s="20"/>
      <c r="J10" s="13" t="s">
        <v>11</v>
      </c>
      <c r="K10" s="11" t="s">
        <v>12</v>
      </c>
      <c r="L10" s="11" t="s">
        <v>13</v>
      </c>
      <c r="M10" s="11" t="s">
        <v>14</v>
      </c>
      <c r="N10" s="11" t="s">
        <v>15</v>
      </c>
      <c r="O10" s="11" t="s">
        <v>16</v>
      </c>
      <c r="P10" s="11" t="s">
        <v>17</v>
      </c>
      <c r="Q10" s="58" t="s">
        <v>88</v>
      </c>
      <c r="R10" s="58" t="s">
        <v>90</v>
      </c>
      <c r="S10" s="58" t="s">
        <v>91</v>
      </c>
      <c r="T10" s="9"/>
      <c r="U10" s="14"/>
      <c r="V10" s="13" t="s">
        <v>18</v>
      </c>
      <c r="W10" s="11" t="s">
        <v>19</v>
      </c>
      <c r="X10" s="11" t="s">
        <v>20</v>
      </c>
      <c r="Y10" s="11" t="s">
        <v>21</v>
      </c>
      <c r="Z10" s="11" t="s">
        <v>22</v>
      </c>
      <c r="AA10" s="11" t="s">
        <v>23</v>
      </c>
      <c r="AB10" s="11" t="s">
        <v>24</v>
      </c>
      <c r="AC10" s="11" t="s">
        <v>25</v>
      </c>
      <c r="AD10" s="58" t="s">
        <v>94</v>
      </c>
      <c r="AE10" s="11" t="s">
        <v>26</v>
      </c>
      <c r="AF10" s="11" t="s">
        <v>27</v>
      </c>
      <c r="AG10" s="11" t="s">
        <v>31</v>
      </c>
      <c r="AH10" s="58" t="s">
        <v>92</v>
      </c>
      <c r="AI10" s="58" t="s">
        <v>93</v>
      </c>
      <c r="AJ10" s="11"/>
      <c r="AK10" s="11"/>
      <c r="AL10" s="11"/>
      <c r="AM10" s="14"/>
    </row>
    <row r="11" spans="2:39" ht="13.5" thickBot="1">
      <c r="B11" s="47" t="s">
        <v>7</v>
      </c>
      <c r="C11" s="48" t="s">
        <v>8</v>
      </c>
      <c r="D11" s="49" t="s">
        <v>7</v>
      </c>
      <c r="E11" s="50" t="s">
        <v>8</v>
      </c>
      <c r="F11" s="47" t="s">
        <v>7</v>
      </c>
      <c r="G11" s="50" t="s">
        <v>8</v>
      </c>
      <c r="H11" s="47" t="s">
        <v>7</v>
      </c>
      <c r="I11" s="50" t="s">
        <v>8</v>
      </c>
      <c r="J11" s="15"/>
      <c r="K11" s="12"/>
      <c r="L11" s="12"/>
      <c r="M11" s="12"/>
      <c r="N11" s="12"/>
      <c r="O11" s="12"/>
      <c r="P11" s="12"/>
      <c r="Q11" s="59" t="s">
        <v>89</v>
      </c>
      <c r="R11" s="59" t="s">
        <v>48</v>
      </c>
      <c r="S11" s="12"/>
      <c r="T11" s="10"/>
      <c r="U11" s="16"/>
      <c r="V11" s="15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6"/>
    </row>
    <row r="12" spans="1:39" ht="12.75">
      <c r="A12" s="4" t="s">
        <v>29</v>
      </c>
      <c r="B12" s="51"/>
      <c r="C12" s="42">
        <v>901.34</v>
      </c>
      <c r="D12" s="51"/>
      <c r="E12" s="42">
        <v>12812.8</v>
      </c>
      <c r="F12" s="51"/>
      <c r="G12" s="42"/>
      <c r="H12" s="51"/>
      <c r="I12" s="42"/>
      <c r="J12" s="29"/>
      <c r="K12" s="30"/>
      <c r="L12" s="30"/>
      <c r="M12" s="30"/>
      <c r="N12" s="30"/>
      <c r="O12" s="30"/>
      <c r="P12" s="30"/>
      <c r="Q12" s="30"/>
      <c r="R12" s="30"/>
      <c r="S12" s="30"/>
      <c r="T12" s="27"/>
      <c r="U12" s="31"/>
      <c r="V12" s="29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1"/>
    </row>
    <row r="13" spans="1:39" ht="13.5" thickBot="1">
      <c r="A13" s="4" t="s">
        <v>28</v>
      </c>
      <c r="B13" s="52"/>
      <c r="C13" s="53"/>
      <c r="D13" s="52"/>
      <c r="E13" s="53"/>
      <c r="F13" s="52"/>
      <c r="G13" s="53"/>
      <c r="H13" s="52"/>
      <c r="I13" s="53"/>
      <c r="J13" s="17"/>
      <c r="K13" s="6"/>
      <c r="L13" s="6"/>
      <c r="M13" s="6"/>
      <c r="N13" s="6"/>
      <c r="O13" s="6"/>
      <c r="P13" s="6"/>
      <c r="Q13" s="6"/>
      <c r="R13" s="6"/>
      <c r="S13" s="6"/>
      <c r="T13" s="2"/>
      <c r="U13" s="18"/>
      <c r="V13" s="17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18"/>
    </row>
    <row r="14" spans="1:39" ht="12.75">
      <c r="A14" s="45">
        <v>41531</v>
      </c>
      <c r="B14" s="26"/>
      <c r="C14" s="27">
        <v>520</v>
      </c>
      <c r="D14" s="46"/>
      <c r="E14" s="28"/>
      <c r="F14" s="51"/>
      <c r="G14" s="42"/>
      <c r="H14" s="51"/>
      <c r="I14" s="37"/>
      <c r="J14" s="54"/>
      <c r="K14" s="54"/>
      <c r="L14" s="54">
        <v>500</v>
      </c>
      <c r="M14" s="54"/>
      <c r="N14" s="54"/>
      <c r="O14" s="54"/>
      <c r="P14" s="54"/>
      <c r="Q14" s="54"/>
      <c r="R14" s="54">
        <v>20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</row>
    <row r="15" spans="1:39" ht="12.75">
      <c r="A15" s="45">
        <v>41537</v>
      </c>
      <c r="B15" s="26">
        <v>35.76</v>
      </c>
      <c r="C15" s="28"/>
      <c r="D15" s="26"/>
      <c r="E15" s="28"/>
      <c r="F15" s="26"/>
      <c r="G15" s="28"/>
      <c r="H15" s="26"/>
      <c r="I15" s="38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>
        <v>35.76</v>
      </c>
      <c r="AH15" s="30"/>
      <c r="AI15" s="30"/>
      <c r="AJ15" s="30"/>
      <c r="AK15" s="30"/>
      <c r="AL15" s="30"/>
      <c r="AM15" s="30"/>
    </row>
    <row r="16" spans="1:39" ht="12.75">
      <c r="A16" s="45">
        <v>41538</v>
      </c>
      <c r="B16" s="26"/>
      <c r="C16" s="28">
        <v>670</v>
      </c>
      <c r="D16" s="26"/>
      <c r="E16" s="28"/>
      <c r="F16" s="26"/>
      <c r="G16" s="28"/>
      <c r="H16" s="26"/>
      <c r="I16" s="38"/>
      <c r="J16" s="30"/>
      <c r="K16" s="30"/>
      <c r="L16" s="30">
        <v>640</v>
      </c>
      <c r="M16" s="30"/>
      <c r="N16" s="30"/>
      <c r="O16" s="30"/>
      <c r="P16" s="30"/>
      <c r="Q16" s="30"/>
      <c r="R16" s="30">
        <v>30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</row>
    <row r="17" spans="1:39" ht="12.75">
      <c r="A17" s="45">
        <v>41552</v>
      </c>
      <c r="B17" s="26"/>
      <c r="C17" s="28">
        <v>290</v>
      </c>
      <c r="D17" s="26"/>
      <c r="E17" s="28"/>
      <c r="F17" s="26"/>
      <c r="G17" s="28"/>
      <c r="H17" s="26"/>
      <c r="I17" s="38"/>
      <c r="J17" s="30"/>
      <c r="K17" s="30"/>
      <c r="L17" s="30">
        <v>280</v>
      </c>
      <c r="M17" s="30"/>
      <c r="N17" s="30"/>
      <c r="O17" s="30"/>
      <c r="P17" s="30"/>
      <c r="Q17" s="30"/>
      <c r="R17" s="30">
        <v>10</v>
      </c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8" spans="1:39" ht="12.75">
      <c r="A18" s="45">
        <v>41553</v>
      </c>
      <c r="B18" s="26">
        <v>308</v>
      </c>
      <c r="C18" s="28"/>
      <c r="D18" s="26"/>
      <c r="E18" s="28"/>
      <c r="F18" s="26"/>
      <c r="G18" s="28"/>
      <c r="H18" s="26"/>
      <c r="I18" s="38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>
        <v>308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ht="12.75">
      <c r="A19" s="45">
        <v>41553</v>
      </c>
      <c r="B19" s="26">
        <v>57.16</v>
      </c>
      <c r="C19" s="28"/>
      <c r="D19" s="26"/>
      <c r="E19" s="28"/>
      <c r="F19" s="26"/>
      <c r="G19" s="28"/>
      <c r="H19" s="26"/>
      <c r="I19" s="38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>
        <v>57.16</v>
      </c>
      <c r="AI19" s="30"/>
      <c r="AJ19" s="30"/>
      <c r="AK19" s="30"/>
      <c r="AL19" s="30"/>
      <c r="AM19" s="30"/>
    </row>
    <row r="20" spans="1:39" ht="12.75">
      <c r="A20" s="45">
        <v>41553</v>
      </c>
      <c r="B20" s="26">
        <v>33.59</v>
      </c>
      <c r="C20" s="28"/>
      <c r="D20" s="26"/>
      <c r="E20" s="28"/>
      <c r="F20" s="26"/>
      <c r="G20" s="28"/>
      <c r="H20" s="26"/>
      <c r="I20" s="38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>
        <v>33.59</v>
      </c>
      <c r="AI20" s="30"/>
      <c r="AJ20" s="30"/>
      <c r="AK20" s="30"/>
      <c r="AL20" s="30"/>
      <c r="AM20" s="30"/>
    </row>
    <row r="21" spans="1:39" ht="12.75">
      <c r="A21" s="61">
        <v>41554</v>
      </c>
      <c r="B21" s="26">
        <v>1407.35</v>
      </c>
      <c r="C21" s="28"/>
      <c r="D21" s="26"/>
      <c r="E21" s="28"/>
      <c r="F21" s="26"/>
      <c r="G21" s="28"/>
      <c r="H21" s="26"/>
      <c r="I21" s="38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>
        <v>1407.35</v>
      </c>
      <c r="AI21" s="30"/>
      <c r="AJ21" s="30"/>
      <c r="AK21" s="30"/>
      <c r="AL21" s="30"/>
      <c r="AM21" s="30"/>
    </row>
    <row r="22" spans="1:39" ht="12.75">
      <c r="A22" s="45">
        <v>41559</v>
      </c>
      <c r="B22" s="26"/>
      <c r="C22" s="28">
        <v>140</v>
      </c>
      <c r="D22" s="26"/>
      <c r="E22" s="28"/>
      <c r="F22" s="26"/>
      <c r="G22" s="28"/>
      <c r="H22" s="26"/>
      <c r="I22" s="38"/>
      <c r="J22" s="30"/>
      <c r="K22" s="30"/>
      <c r="L22" s="30">
        <v>140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</row>
    <row r="23" spans="1:39" ht="12.75">
      <c r="A23" s="61">
        <v>41559</v>
      </c>
      <c r="B23" s="26"/>
      <c r="C23" s="28">
        <v>300</v>
      </c>
      <c r="D23" s="26"/>
      <c r="E23" s="28"/>
      <c r="F23" s="26"/>
      <c r="G23" s="28"/>
      <c r="H23" s="26"/>
      <c r="I23" s="38"/>
      <c r="J23" s="30"/>
      <c r="K23" s="30"/>
      <c r="L23" s="30"/>
      <c r="M23" s="30"/>
      <c r="N23" s="30">
        <v>300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</row>
    <row r="24" spans="1:39" ht="12.75">
      <c r="A24" s="45">
        <v>41559</v>
      </c>
      <c r="B24" s="26">
        <v>588.67</v>
      </c>
      <c r="C24" s="28"/>
      <c r="D24" s="26"/>
      <c r="E24" s="28"/>
      <c r="F24" s="26"/>
      <c r="G24" s="28"/>
      <c r="H24" s="26"/>
      <c r="I24" s="38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>
        <v>288.67</v>
      </c>
      <c r="AA24" s="30"/>
      <c r="AB24" s="30">
        <v>300</v>
      </c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ht="12.75">
      <c r="A25" s="45">
        <v>41561</v>
      </c>
      <c r="B25" s="26">
        <v>27.2</v>
      </c>
      <c r="C25" s="28"/>
      <c r="D25" s="26"/>
      <c r="E25" s="28"/>
      <c r="F25" s="26"/>
      <c r="G25" s="28"/>
      <c r="H25" s="26"/>
      <c r="I25" s="38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>
        <v>27.2</v>
      </c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39" ht="12.75">
      <c r="A26" s="45">
        <v>41561</v>
      </c>
      <c r="B26" s="26">
        <v>110.6</v>
      </c>
      <c r="C26" s="28"/>
      <c r="D26" s="26"/>
      <c r="E26" s="28"/>
      <c r="F26" s="26"/>
      <c r="G26" s="28"/>
      <c r="H26" s="26"/>
      <c r="I26" s="38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>
        <v>110.6</v>
      </c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spans="1:39" ht="12.75">
      <c r="A27" s="45">
        <v>41566</v>
      </c>
      <c r="B27" s="26"/>
      <c r="C27" s="28">
        <v>300</v>
      </c>
      <c r="D27" s="26">
        <v>300</v>
      </c>
      <c r="E27" s="28"/>
      <c r="F27" s="26"/>
      <c r="G27" s="28"/>
      <c r="H27" s="26"/>
      <c r="I27" s="38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 ht="12.75">
      <c r="A28" s="45">
        <v>41568</v>
      </c>
      <c r="B28" s="26">
        <v>40</v>
      </c>
      <c r="C28" s="28"/>
      <c r="D28" s="26"/>
      <c r="E28" s="28"/>
      <c r="F28" s="26"/>
      <c r="G28" s="28"/>
      <c r="H28" s="26"/>
      <c r="I28" s="38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>
        <v>40</v>
      </c>
      <c r="AH28" s="30"/>
      <c r="AI28" s="30"/>
      <c r="AJ28" s="30"/>
      <c r="AK28" s="30"/>
      <c r="AL28" s="30"/>
      <c r="AM28" s="30"/>
    </row>
    <row r="29" spans="1:39" ht="12.75">
      <c r="A29" s="45">
        <v>41594</v>
      </c>
      <c r="B29" s="26">
        <v>212</v>
      </c>
      <c r="C29" s="28"/>
      <c r="D29" s="26"/>
      <c r="E29" s="28"/>
      <c r="F29" s="26"/>
      <c r="G29" s="28"/>
      <c r="H29" s="26"/>
      <c r="I29" s="38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>
        <v>212</v>
      </c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ht="12.75">
      <c r="A30" s="45">
        <v>41598</v>
      </c>
      <c r="B30" s="26">
        <v>100</v>
      </c>
      <c r="C30" s="28"/>
      <c r="D30" s="26"/>
      <c r="E30" s="28"/>
      <c r="F30" s="26"/>
      <c r="G30" s="28"/>
      <c r="H30" s="26"/>
      <c r="I30" s="38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>
        <v>100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spans="1:39" ht="12.75">
      <c r="A31" s="45">
        <v>41598</v>
      </c>
      <c r="B31" s="26"/>
      <c r="C31" s="28">
        <v>34.93</v>
      </c>
      <c r="D31" s="26"/>
      <c r="E31" s="28"/>
      <c r="F31" s="26"/>
      <c r="G31" s="28"/>
      <c r="H31" s="26"/>
      <c r="I31" s="38"/>
      <c r="J31" s="30"/>
      <c r="K31" s="30"/>
      <c r="L31" s="30"/>
      <c r="M31" s="30"/>
      <c r="N31" s="30"/>
      <c r="O31" s="30"/>
      <c r="P31" s="30"/>
      <c r="Q31" s="30"/>
      <c r="R31" s="30"/>
      <c r="S31" s="30">
        <v>34.93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12.75">
      <c r="A32" s="45">
        <v>41598</v>
      </c>
      <c r="B32" s="26"/>
      <c r="C32" s="28">
        <v>10</v>
      </c>
      <c r="D32" s="26"/>
      <c r="E32" s="28"/>
      <c r="F32" s="26"/>
      <c r="G32" s="28"/>
      <c r="H32" s="26"/>
      <c r="I32" s="38"/>
      <c r="J32" s="30"/>
      <c r="K32" s="30"/>
      <c r="L32" s="30"/>
      <c r="M32" s="30"/>
      <c r="N32" s="30"/>
      <c r="O32" s="30"/>
      <c r="P32" s="30"/>
      <c r="Q32" s="30"/>
      <c r="R32" s="30">
        <v>10</v>
      </c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</row>
    <row r="33" spans="1:39" ht="12.75">
      <c r="A33" s="45">
        <v>41614</v>
      </c>
      <c r="B33" s="26">
        <v>62.19</v>
      </c>
      <c r="C33" s="28"/>
      <c r="D33" s="26"/>
      <c r="E33" s="28"/>
      <c r="F33" s="26"/>
      <c r="G33" s="28"/>
      <c r="H33" s="26"/>
      <c r="I33" s="38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>
        <v>62.19</v>
      </c>
      <c r="AJ33" s="30"/>
      <c r="AK33" s="30"/>
      <c r="AL33" s="30"/>
      <c r="AM33" s="30"/>
    </row>
    <row r="34" spans="1:39" ht="12.75">
      <c r="A34" s="45">
        <v>41614</v>
      </c>
      <c r="B34" s="26">
        <v>2.52</v>
      </c>
      <c r="C34" s="28"/>
      <c r="D34" s="26"/>
      <c r="E34" s="28"/>
      <c r="F34" s="26"/>
      <c r="G34" s="28"/>
      <c r="H34" s="26"/>
      <c r="I34" s="38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>
        <v>2.52</v>
      </c>
      <c r="AJ34" s="30"/>
      <c r="AK34" s="30"/>
      <c r="AL34" s="30"/>
      <c r="AM34" s="30"/>
    </row>
    <row r="35" spans="1:39" ht="12.75">
      <c r="A35" s="45">
        <v>41615</v>
      </c>
      <c r="B35" s="26"/>
      <c r="C35" s="28">
        <v>264</v>
      </c>
      <c r="D35" s="26"/>
      <c r="E35" s="28"/>
      <c r="F35" s="26"/>
      <c r="G35" s="28"/>
      <c r="H35" s="26"/>
      <c r="I35" s="38"/>
      <c r="J35" s="30"/>
      <c r="K35" s="30">
        <v>264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</row>
    <row r="36" spans="1:39" ht="12.75">
      <c r="A36" s="45">
        <v>41621</v>
      </c>
      <c r="B36" s="26">
        <v>13.92</v>
      </c>
      <c r="C36" s="28"/>
      <c r="D36" s="26"/>
      <c r="E36" s="28"/>
      <c r="F36" s="26"/>
      <c r="G36" s="28"/>
      <c r="H36" s="26"/>
      <c r="I36" s="38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>
        <v>13.92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spans="1:39" ht="12.75">
      <c r="A37" s="45">
        <v>41622</v>
      </c>
      <c r="B37" s="26"/>
      <c r="C37" s="28">
        <v>192</v>
      </c>
      <c r="D37" s="26"/>
      <c r="E37" s="28"/>
      <c r="F37" s="26"/>
      <c r="G37" s="28"/>
      <c r="H37" s="26"/>
      <c r="I37" s="38"/>
      <c r="J37" s="30"/>
      <c r="K37" s="30">
        <v>192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spans="1:39" ht="12.75">
      <c r="A38" s="45">
        <v>41623</v>
      </c>
      <c r="B38" s="26">
        <v>264</v>
      </c>
      <c r="C38" s="28"/>
      <c r="D38" s="26"/>
      <c r="E38" s="28"/>
      <c r="F38" s="26"/>
      <c r="G38" s="28"/>
      <c r="H38" s="26"/>
      <c r="I38" s="38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>
        <v>264</v>
      </c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1:39" ht="12.75">
      <c r="A39" s="45">
        <v>41623</v>
      </c>
      <c r="B39" s="26">
        <v>264</v>
      </c>
      <c r="C39" s="28"/>
      <c r="D39" s="26"/>
      <c r="E39" s="28"/>
      <c r="F39" s="26"/>
      <c r="G39" s="28"/>
      <c r="H39" s="26"/>
      <c r="I39" s="38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>
        <v>264</v>
      </c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</row>
    <row r="40" spans="1:39" ht="12.75">
      <c r="A40" s="45">
        <v>41623</v>
      </c>
      <c r="B40" s="26">
        <v>374</v>
      </c>
      <c r="C40" s="28"/>
      <c r="D40" s="26"/>
      <c r="E40" s="28"/>
      <c r="F40" s="26"/>
      <c r="G40" s="28"/>
      <c r="H40" s="26"/>
      <c r="I40" s="38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>
        <v>374</v>
      </c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</row>
    <row r="41" spans="1:39" ht="12.75">
      <c r="A41" s="45">
        <v>41623</v>
      </c>
      <c r="B41" s="26">
        <v>176</v>
      </c>
      <c r="C41" s="28"/>
      <c r="D41" s="26"/>
      <c r="E41" s="28"/>
      <c r="F41" s="26"/>
      <c r="G41" s="28"/>
      <c r="H41" s="26"/>
      <c r="I41" s="38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>
        <v>176</v>
      </c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</row>
    <row r="42" spans="1:39" ht="12.75">
      <c r="A42" s="45">
        <v>41623</v>
      </c>
      <c r="B42" s="26">
        <v>176</v>
      </c>
      <c r="C42" s="28"/>
      <c r="D42" s="26"/>
      <c r="E42" s="28"/>
      <c r="F42" s="26"/>
      <c r="G42" s="28"/>
      <c r="H42" s="26"/>
      <c r="I42" s="38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>
        <v>176</v>
      </c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</row>
    <row r="43" spans="1:39" ht="12.75">
      <c r="A43" s="45">
        <v>41623</v>
      </c>
      <c r="B43" s="26">
        <v>220</v>
      </c>
      <c r="C43" s="28"/>
      <c r="D43" s="26"/>
      <c r="E43" s="28"/>
      <c r="F43" s="26"/>
      <c r="G43" s="28"/>
      <c r="H43" s="26"/>
      <c r="I43" s="38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>
        <v>220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</row>
    <row r="44" spans="1:39" ht="12.75">
      <c r="A44" s="45">
        <v>41624</v>
      </c>
      <c r="B44" s="26"/>
      <c r="C44" s="28">
        <v>1500</v>
      </c>
      <c r="D44" s="26">
        <v>1500</v>
      </c>
      <c r="E44" s="28"/>
      <c r="F44" s="26"/>
      <c r="G44" s="28"/>
      <c r="H44" s="26"/>
      <c r="I44" s="38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</row>
    <row r="45" spans="1:39" ht="12.75">
      <c r="A45" s="45">
        <v>41624</v>
      </c>
      <c r="B45" s="26"/>
      <c r="C45" s="28">
        <v>224</v>
      </c>
      <c r="D45" s="26"/>
      <c r="E45" s="28"/>
      <c r="F45" s="26"/>
      <c r="G45" s="28"/>
      <c r="H45" s="26"/>
      <c r="I45" s="38"/>
      <c r="J45" s="30"/>
      <c r="K45" s="30">
        <v>224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</row>
    <row r="46" spans="1:39" ht="12.75">
      <c r="A46" s="45">
        <v>41625</v>
      </c>
      <c r="B46" s="26"/>
      <c r="C46" s="28">
        <v>1065</v>
      </c>
      <c r="D46" s="26"/>
      <c r="E46" s="28"/>
      <c r="F46" s="26"/>
      <c r="G46" s="28"/>
      <c r="H46" s="26"/>
      <c r="I46" s="38"/>
      <c r="J46" s="30"/>
      <c r="K46" s="30">
        <v>1065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</row>
    <row r="47" spans="1:39" ht="12.75">
      <c r="A47" s="45">
        <v>41625</v>
      </c>
      <c r="B47" s="26">
        <v>1831.64</v>
      </c>
      <c r="C47" s="28"/>
      <c r="D47" s="26"/>
      <c r="E47" s="28"/>
      <c r="F47" s="26"/>
      <c r="G47" s="28"/>
      <c r="H47" s="26"/>
      <c r="I47" s="38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>
        <v>930</v>
      </c>
      <c r="Z47" s="30">
        <v>901.64</v>
      </c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</row>
    <row r="48" spans="1:39" ht="12.75">
      <c r="A48" s="45">
        <v>41626</v>
      </c>
      <c r="B48" s="26">
        <v>186.54</v>
      </c>
      <c r="C48" s="28"/>
      <c r="D48" s="26"/>
      <c r="E48" s="28"/>
      <c r="F48" s="26"/>
      <c r="G48" s="28"/>
      <c r="H48" s="26"/>
      <c r="I48" s="38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>
        <v>186.54</v>
      </c>
      <c r="AE48" s="30"/>
      <c r="AF48" s="30"/>
      <c r="AG48" s="30"/>
      <c r="AH48" s="30"/>
      <c r="AI48" s="30"/>
      <c r="AJ48" s="30"/>
      <c r="AK48" s="30"/>
      <c r="AL48" s="30"/>
      <c r="AM48" s="30"/>
    </row>
    <row r="49" spans="1:39" ht="12.75">
      <c r="A49" s="45">
        <v>41627</v>
      </c>
      <c r="B49" s="26">
        <v>16</v>
      </c>
      <c r="C49" s="28"/>
      <c r="D49" s="26"/>
      <c r="E49" s="28"/>
      <c r="F49" s="26"/>
      <c r="G49" s="28"/>
      <c r="H49" s="26"/>
      <c r="I49" s="38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16</v>
      </c>
      <c r="AJ49" s="30"/>
      <c r="AK49" s="30"/>
      <c r="AL49" s="30"/>
      <c r="AM49" s="30"/>
    </row>
    <row r="50" spans="1:39" ht="12.75">
      <c r="A50" s="45">
        <v>41627</v>
      </c>
      <c r="B50" s="26">
        <v>24</v>
      </c>
      <c r="C50" s="28"/>
      <c r="D50" s="26"/>
      <c r="E50" s="28"/>
      <c r="F50" s="26"/>
      <c r="G50" s="28"/>
      <c r="H50" s="26"/>
      <c r="I50" s="38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>
        <v>24</v>
      </c>
      <c r="AH50" s="30"/>
      <c r="AI50" s="30"/>
      <c r="AJ50" s="30"/>
      <c r="AK50" s="30"/>
      <c r="AL50" s="30"/>
      <c r="AM50" s="30"/>
    </row>
    <row r="51" spans="1:39" ht="12.75">
      <c r="A51" s="45">
        <v>41628</v>
      </c>
      <c r="B51" s="26">
        <v>191.36</v>
      </c>
      <c r="C51" s="28"/>
      <c r="D51" s="26"/>
      <c r="E51" s="28"/>
      <c r="F51" s="26"/>
      <c r="G51" s="28"/>
      <c r="H51" s="26"/>
      <c r="I51" s="38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>
        <v>191.36</v>
      </c>
      <c r="AH51" s="30"/>
      <c r="AI51" s="30"/>
      <c r="AJ51" s="30"/>
      <c r="AK51" s="30"/>
      <c r="AL51" s="30"/>
      <c r="AM51" s="30"/>
    </row>
    <row r="52" spans="1:39" ht="12.75">
      <c r="A52" s="45">
        <v>41628</v>
      </c>
      <c r="B52" s="26">
        <v>74.3</v>
      </c>
      <c r="C52" s="28"/>
      <c r="D52" s="26"/>
      <c r="E52" s="28"/>
      <c r="F52" s="26"/>
      <c r="G52" s="28"/>
      <c r="H52" s="26"/>
      <c r="I52" s="38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>
        <f>B52</f>
        <v>74.3</v>
      </c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</row>
    <row r="53" spans="1:39" ht="12.75">
      <c r="A53" s="45">
        <v>41628</v>
      </c>
      <c r="B53" s="26">
        <v>215.3</v>
      </c>
      <c r="C53" s="28"/>
      <c r="D53" s="26"/>
      <c r="E53" s="28"/>
      <c r="F53" s="26"/>
      <c r="G53" s="28"/>
      <c r="H53" s="26"/>
      <c r="I53" s="38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>
        <f>B53</f>
        <v>215.3</v>
      </c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</row>
    <row r="54" spans="1:39" ht="12.75">
      <c r="A54" s="45">
        <v>41628</v>
      </c>
      <c r="B54" s="26">
        <v>57.4</v>
      </c>
      <c r="C54" s="28"/>
      <c r="D54" s="26"/>
      <c r="E54" s="28"/>
      <c r="F54" s="26"/>
      <c r="G54" s="28"/>
      <c r="H54" s="26"/>
      <c r="I54" s="38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>
        <f>B54</f>
        <v>57.4</v>
      </c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</row>
    <row r="55" spans="1:39" ht="12.75">
      <c r="A55" s="45">
        <v>41628</v>
      </c>
      <c r="B55" s="26">
        <v>86.4</v>
      </c>
      <c r="C55" s="28"/>
      <c r="D55" s="26"/>
      <c r="E55" s="28"/>
      <c r="F55" s="26"/>
      <c r="G55" s="28"/>
      <c r="H55" s="26"/>
      <c r="I55" s="38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>
        <f>B55</f>
        <v>86.4</v>
      </c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</row>
    <row r="56" spans="1:39" ht="12.75">
      <c r="A56" s="45">
        <v>41628</v>
      </c>
      <c r="B56" s="26">
        <v>43.8</v>
      </c>
      <c r="C56" s="28"/>
      <c r="D56" s="26"/>
      <c r="E56" s="28"/>
      <c r="F56" s="26"/>
      <c r="G56" s="28"/>
      <c r="H56" s="26"/>
      <c r="I56" s="38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>
        <f>B56</f>
        <v>43.8</v>
      </c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</row>
    <row r="57" spans="1:39" ht="12.75">
      <c r="A57" s="45">
        <v>41628</v>
      </c>
      <c r="B57" s="26">
        <v>24</v>
      </c>
      <c r="C57" s="28"/>
      <c r="D57" s="26"/>
      <c r="E57" s="28"/>
      <c r="F57" s="26"/>
      <c r="G57" s="28"/>
      <c r="H57" s="26"/>
      <c r="I57" s="38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>
        <v>24</v>
      </c>
      <c r="AH57" s="30"/>
      <c r="AI57" s="30"/>
      <c r="AJ57" s="30"/>
      <c r="AK57" s="30"/>
      <c r="AL57" s="30"/>
      <c r="AM57" s="30"/>
    </row>
    <row r="58" spans="1:39" ht="12.75">
      <c r="A58" s="45">
        <v>41628</v>
      </c>
      <c r="B58" s="26"/>
      <c r="C58" s="28">
        <v>1951</v>
      </c>
      <c r="D58" s="26"/>
      <c r="E58" s="28"/>
      <c r="F58" s="26"/>
      <c r="G58" s="28"/>
      <c r="H58" s="26"/>
      <c r="I58" s="38"/>
      <c r="J58" s="30">
        <v>1950</v>
      </c>
      <c r="K58" s="30">
        <v>1</v>
      </c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</row>
    <row r="59" spans="1:39" ht="12.75">
      <c r="A59" s="45">
        <v>41639</v>
      </c>
      <c r="B59" s="26">
        <v>161.4</v>
      </c>
      <c r="C59" s="28"/>
      <c r="D59" s="26"/>
      <c r="E59" s="28"/>
      <c r="F59" s="26"/>
      <c r="G59" s="28"/>
      <c r="H59" s="26"/>
      <c r="I59" s="38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>
        <f>B59</f>
        <v>161.4</v>
      </c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</row>
    <row r="60" spans="1:39" ht="12.75">
      <c r="A60" s="45">
        <v>41640</v>
      </c>
      <c r="B60" s="26"/>
      <c r="C60" s="28"/>
      <c r="D60" s="26"/>
      <c r="E60" s="28">
        <v>193.6</v>
      </c>
      <c r="F60" s="26"/>
      <c r="G60" s="28"/>
      <c r="H60" s="26"/>
      <c r="I60" s="38"/>
      <c r="J60" s="30"/>
      <c r="K60" s="30"/>
      <c r="L60" s="30"/>
      <c r="M60" s="30"/>
      <c r="N60" s="30"/>
      <c r="O60" s="30"/>
      <c r="P60" s="30"/>
      <c r="Q60" s="30">
        <v>193.6</v>
      </c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</row>
    <row r="61" spans="1:39" ht="12.75">
      <c r="A61" s="45">
        <v>41650</v>
      </c>
      <c r="B61" s="26"/>
      <c r="C61" s="28">
        <v>984</v>
      </c>
      <c r="D61" s="26"/>
      <c r="E61" s="28"/>
      <c r="F61" s="26"/>
      <c r="G61" s="28"/>
      <c r="H61" s="26"/>
      <c r="I61" s="38"/>
      <c r="J61" s="30">
        <v>984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</row>
    <row r="62" spans="1:39" ht="12.75">
      <c r="A62" s="45">
        <v>41653</v>
      </c>
      <c r="B62" s="26">
        <v>111.4</v>
      </c>
      <c r="C62" s="28"/>
      <c r="D62" s="26"/>
      <c r="E62" s="28"/>
      <c r="F62" s="26"/>
      <c r="G62" s="28"/>
      <c r="H62" s="26"/>
      <c r="I62" s="38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>
        <v>111.4</v>
      </c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</row>
    <row r="63" spans="1:39" ht="12.75">
      <c r="A63" s="45">
        <v>41656</v>
      </c>
      <c r="B63" s="26">
        <v>140.59</v>
      </c>
      <c r="C63" s="28"/>
      <c r="D63" s="26"/>
      <c r="E63" s="28"/>
      <c r="F63" s="26"/>
      <c r="G63" s="28"/>
      <c r="H63" s="26"/>
      <c r="I63" s="38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26">
        <v>140.59</v>
      </c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</row>
    <row r="64" spans="1:39" ht="12.75">
      <c r="A64" s="45">
        <v>41657</v>
      </c>
      <c r="B64" s="26"/>
      <c r="C64" s="28">
        <v>560</v>
      </c>
      <c r="D64" s="26"/>
      <c r="E64" s="28"/>
      <c r="F64" s="26"/>
      <c r="G64" s="28"/>
      <c r="H64" s="26"/>
      <c r="I64" s="38"/>
      <c r="J64" s="30">
        <v>500</v>
      </c>
      <c r="K64" s="30"/>
      <c r="L64" s="30"/>
      <c r="M64" s="30"/>
      <c r="N64" s="30"/>
      <c r="O64" s="30"/>
      <c r="P64" s="30"/>
      <c r="Q64" s="30"/>
      <c r="R64" s="30">
        <v>60</v>
      </c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</row>
    <row r="65" spans="1:39" ht="12.75">
      <c r="A65" s="45">
        <v>41659</v>
      </c>
      <c r="B65" s="26">
        <v>24.85</v>
      </c>
      <c r="C65" s="28"/>
      <c r="D65" s="26"/>
      <c r="E65" s="28"/>
      <c r="F65" s="26"/>
      <c r="G65" s="28"/>
      <c r="H65" s="26"/>
      <c r="I65" s="38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>
        <v>24.85</v>
      </c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</row>
    <row r="66" spans="1:39" ht="12.75">
      <c r="A66" s="45">
        <v>41673</v>
      </c>
      <c r="B66" s="26">
        <v>35.5</v>
      </c>
      <c r="C66" s="28"/>
      <c r="D66" s="26"/>
      <c r="E66" s="28"/>
      <c r="F66" s="26"/>
      <c r="G66" s="28"/>
      <c r="H66" s="26"/>
      <c r="I66" s="38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>
        <v>35.5</v>
      </c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</row>
    <row r="67" spans="1:39" ht="12.75">
      <c r="A67" s="45">
        <v>41675</v>
      </c>
      <c r="B67" s="26"/>
      <c r="C67" s="28">
        <v>697</v>
      </c>
      <c r="D67" s="26"/>
      <c r="E67" s="28"/>
      <c r="F67" s="26"/>
      <c r="G67" s="28"/>
      <c r="H67" s="26"/>
      <c r="I67" s="38"/>
      <c r="J67" s="30">
        <v>637</v>
      </c>
      <c r="K67" s="30"/>
      <c r="L67" s="30"/>
      <c r="M67" s="30"/>
      <c r="N67" s="30"/>
      <c r="O67" s="30"/>
      <c r="P67" s="30"/>
      <c r="Q67" s="30"/>
      <c r="R67" s="30">
        <v>60</v>
      </c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</row>
    <row r="68" spans="1:39" ht="12.75">
      <c r="A68" s="45">
        <v>41675</v>
      </c>
      <c r="B68" s="26">
        <v>1300</v>
      </c>
      <c r="C68" s="28"/>
      <c r="D68" s="26"/>
      <c r="E68" s="28">
        <v>1300</v>
      </c>
      <c r="F68" s="26"/>
      <c r="G68" s="28"/>
      <c r="H68" s="26"/>
      <c r="I68" s="38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</row>
    <row r="69" spans="1:39" ht="12.75">
      <c r="A69" s="45">
        <v>41675</v>
      </c>
      <c r="B69" s="26">
        <v>80.95</v>
      </c>
      <c r="C69" s="28"/>
      <c r="D69" s="26"/>
      <c r="E69" s="28"/>
      <c r="F69" s="26"/>
      <c r="G69" s="28"/>
      <c r="H69" s="26"/>
      <c r="I69" s="38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>
        <v>80.95</v>
      </c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</row>
    <row r="70" spans="1:39" ht="12.75">
      <c r="A70" s="45">
        <v>41675</v>
      </c>
      <c r="B70" s="26">
        <v>97.39</v>
      </c>
      <c r="C70" s="28"/>
      <c r="D70" s="26"/>
      <c r="E70" s="28"/>
      <c r="F70" s="26"/>
      <c r="G70" s="28"/>
      <c r="H70" s="26"/>
      <c r="I70" s="38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>
        <v>97.39</v>
      </c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</row>
    <row r="71" spans="1:39" ht="12.75">
      <c r="A71" s="45">
        <v>41686</v>
      </c>
      <c r="B71" s="26">
        <v>1157</v>
      </c>
      <c r="C71" s="28"/>
      <c r="D71" s="26"/>
      <c r="E71" s="28"/>
      <c r="F71" s="26"/>
      <c r="G71" s="28"/>
      <c r="H71" s="26"/>
      <c r="I71" s="38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>
        <v>1157</v>
      </c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</row>
    <row r="72" spans="1:39" ht="12.75">
      <c r="A72" s="45">
        <v>41692</v>
      </c>
      <c r="B72" s="26"/>
      <c r="C72" s="28">
        <v>520</v>
      </c>
      <c r="D72" s="26"/>
      <c r="E72" s="28"/>
      <c r="F72" s="26"/>
      <c r="G72" s="28"/>
      <c r="H72" s="26"/>
      <c r="I72" s="38"/>
      <c r="J72" s="30">
        <v>450</v>
      </c>
      <c r="K72" s="30"/>
      <c r="L72" s="30"/>
      <c r="M72" s="30"/>
      <c r="N72" s="30"/>
      <c r="O72" s="30"/>
      <c r="P72" s="30"/>
      <c r="Q72" s="30"/>
      <c r="R72" s="30">
        <v>70</v>
      </c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</row>
    <row r="73" spans="1:39" ht="12.75">
      <c r="A73" s="45">
        <v>41692</v>
      </c>
      <c r="B73" s="26">
        <v>400</v>
      </c>
      <c r="C73" s="28"/>
      <c r="D73" s="26"/>
      <c r="E73" s="28">
        <v>400</v>
      </c>
      <c r="F73" s="26"/>
      <c r="G73" s="28"/>
      <c r="H73" s="26"/>
      <c r="I73" s="38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</row>
    <row r="74" spans="1:39" ht="12.75">
      <c r="A74" s="45">
        <v>41699</v>
      </c>
      <c r="B74" s="26"/>
      <c r="C74" s="28">
        <v>156</v>
      </c>
      <c r="D74" s="26"/>
      <c r="E74" s="28"/>
      <c r="F74" s="26"/>
      <c r="G74" s="28"/>
      <c r="H74" s="26"/>
      <c r="I74" s="38"/>
      <c r="J74" s="30">
        <v>136</v>
      </c>
      <c r="K74" s="30"/>
      <c r="L74" s="30"/>
      <c r="M74" s="30"/>
      <c r="N74" s="30"/>
      <c r="O74" s="30"/>
      <c r="P74" s="30"/>
      <c r="Q74" s="30"/>
      <c r="R74" s="30">
        <v>20</v>
      </c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</row>
    <row r="75" spans="1:39" ht="12.75">
      <c r="A75" s="45">
        <v>41711</v>
      </c>
      <c r="B75" s="26">
        <v>100</v>
      </c>
      <c r="C75" s="28"/>
      <c r="D75" s="26"/>
      <c r="E75" s="28"/>
      <c r="F75" s="26"/>
      <c r="G75" s="28"/>
      <c r="H75" s="26"/>
      <c r="I75" s="38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100</v>
      </c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</row>
    <row r="76" spans="1:39" ht="12.75">
      <c r="A76" s="45">
        <v>41713</v>
      </c>
      <c r="B76" s="26"/>
      <c r="C76" s="28">
        <v>150</v>
      </c>
      <c r="D76" s="26"/>
      <c r="E76" s="28"/>
      <c r="F76" s="26"/>
      <c r="G76" s="28"/>
      <c r="H76" s="26"/>
      <c r="I76" s="38"/>
      <c r="J76" s="30">
        <v>150</v>
      </c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</row>
    <row r="77" spans="1:39" ht="12.75">
      <c r="A77" s="45">
        <v>41723</v>
      </c>
      <c r="B77" s="26">
        <v>13</v>
      </c>
      <c r="C77" s="28"/>
      <c r="D77" s="26"/>
      <c r="E77" s="28"/>
      <c r="F77" s="26"/>
      <c r="G77" s="28"/>
      <c r="H77" s="26"/>
      <c r="I77" s="38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>
        <v>13</v>
      </c>
      <c r="AH77" s="30"/>
      <c r="AI77" s="30"/>
      <c r="AJ77" s="30"/>
      <c r="AK77" s="30"/>
      <c r="AL77" s="30"/>
      <c r="AM77" s="30"/>
    </row>
    <row r="78" spans="1:39" ht="12.75">
      <c r="A78" s="45">
        <v>41743</v>
      </c>
      <c r="B78" s="26"/>
      <c r="C78" s="28">
        <v>300</v>
      </c>
      <c r="D78" s="26"/>
      <c r="E78" s="28"/>
      <c r="F78" s="26"/>
      <c r="G78" s="28"/>
      <c r="H78" s="26"/>
      <c r="I78" s="38"/>
      <c r="J78" s="30"/>
      <c r="K78" s="30"/>
      <c r="L78" s="30"/>
      <c r="M78" s="30"/>
      <c r="N78" s="30">
        <v>300</v>
      </c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</row>
    <row r="79" spans="1:39" ht="12.75">
      <c r="A79" s="45">
        <v>41753</v>
      </c>
      <c r="B79" s="26">
        <v>29.28</v>
      </c>
      <c r="C79" s="28"/>
      <c r="D79" s="26"/>
      <c r="E79" s="28"/>
      <c r="F79" s="26"/>
      <c r="G79" s="28"/>
      <c r="H79" s="26"/>
      <c r="I79" s="38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>
        <v>29.28</v>
      </c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</row>
    <row r="80" spans="1:39" ht="12.75">
      <c r="A80" s="45">
        <v>41754</v>
      </c>
      <c r="B80" s="26"/>
      <c r="C80" s="28">
        <v>4000</v>
      </c>
      <c r="D80" s="26"/>
      <c r="E80" s="28"/>
      <c r="F80" s="26"/>
      <c r="G80" s="28"/>
      <c r="H80" s="26"/>
      <c r="I80" s="38"/>
      <c r="J80" s="30"/>
      <c r="K80" s="30"/>
      <c r="L80" s="30"/>
      <c r="M80" s="30">
        <v>4000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</row>
    <row r="81" spans="1:39" ht="12.75">
      <c r="A81" s="45">
        <v>41755</v>
      </c>
      <c r="B81" s="26"/>
      <c r="C81" s="28">
        <v>83</v>
      </c>
      <c r="D81" s="26"/>
      <c r="E81" s="28"/>
      <c r="F81" s="26"/>
      <c r="G81" s="28"/>
      <c r="H81" s="26"/>
      <c r="I81" s="38"/>
      <c r="J81" s="30">
        <v>73</v>
      </c>
      <c r="K81" s="30"/>
      <c r="L81" s="30"/>
      <c r="M81" s="30"/>
      <c r="N81" s="30"/>
      <c r="O81" s="30"/>
      <c r="P81" s="30"/>
      <c r="Q81" s="30"/>
      <c r="R81" s="30">
        <v>10</v>
      </c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</row>
    <row r="82" spans="1:39" ht="12.75">
      <c r="A82" s="45">
        <v>41755</v>
      </c>
      <c r="B82" s="26">
        <v>4400</v>
      </c>
      <c r="C82" s="28"/>
      <c r="D82" s="26"/>
      <c r="E82" s="28">
        <v>4400</v>
      </c>
      <c r="F82" s="26"/>
      <c r="G82" s="28"/>
      <c r="H82" s="26"/>
      <c r="I82" s="38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</row>
    <row r="83" spans="1:39" ht="12.75">
      <c r="A83" s="45">
        <v>41772</v>
      </c>
      <c r="B83" s="26">
        <v>110</v>
      </c>
      <c r="C83" s="28"/>
      <c r="D83" s="26"/>
      <c r="E83" s="28"/>
      <c r="F83" s="26"/>
      <c r="G83" s="28"/>
      <c r="H83" s="26"/>
      <c r="I83" s="38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>
        <v>110</v>
      </c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</row>
    <row r="84" spans="1:39" ht="12.75">
      <c r="A84" s="60">
        <v>41772</v>
      </c>
      <c r="B84" s="26">
        <v>398.4</v>
      </c>
      <c r="C84" s="28"/>
      <c r="D84" s="26"/>
      <c r="E84" s="28"/>
      <c r="F84" s="26"/>
      <c r="G84" s="28"/>
      <c r="H84" s="26"/>
      <c r="I84" s="38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>
        <v>198.4</v>
      </c>
      <c r="AA84" s="30"/>
      <c r="AB84" s="30">
        <v>200</v>
      </c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</row>
    <row r="85" spans="1:39" ht="12.75">
      <c r="A85" s="60">
        <v>41779</v>
      </c>
      <c r="B85" s="26"/>
      <c r="C85" s="28">
        <v>500</v>
      </c>
      <c r="D85" s="26">
        <v>500</v>
      </c>
      <c r="E85" s="28"/>
      <c r="F85" s="26"/>
      <c r="G85" s="28"/>
      <c r="H85" s="26"/>
      <c r="I85" s="38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</row>
    <row r="86" spans="1:39" ht="12.75">
      <c r="A86" s="60">
        <v>41781</v>
      </c>
      <c r="B86" s="26">
        <v>39</v>
      </c>
      <c r="C86" s="28"/>
      <c r="D86" s="26"/>
      <c r="E86" s="28"/>
      <c r="F86" s="26"/>
      <c r="G86" s="28"/>
      <c r="H86" s="26"/>
      <c r="I86" s="38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>
        <v>39</v>
      </c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</row>
    <row r="87" spans="1:39" ht="12.75">
      <c r="A87" s="60">
        <v>41781</v>
      </c>
      <c r="B87" s="26">
        <v>113</v>
      </c>
      <c r="C87" s="28"/>
      <c r="D87" s="26"/>
      <c r="E87" s="28"/>
      <c r="F87" s="26"/>
      <c r="G87" s="28"/>
      <c r="H87" s="26"/>
      <c r="I87" s="38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>
        <v>113</v>
      </c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</row>
    <row r="88" spans="1:39" ht="12.75">
      <c r="A88" s="60">
        <v>41783</v>
      </c>
      <c r="B88" s="26"/>
      <c r="C88" s="28">
        <v>65.76</v>
      </c>
      <c r="D88" s="26"/>
      <c r="E88" s="28"/>
      <c r="F88" s="26"/>
      <c r="G88" s="28"/>
      <c r="H88" s="26"/>
      <c r="I88" s="38"/>
      <c r="J88" s="30"/>
      <c r="K88" s="30"/>
      <c r="L88" s="30"/>
      <c r="M88" s="30"/>
      <c r="N88" s="30"/>
      <c r="O88" s="30"/>
      <c r="P88" s="30"/>
      <c r="Q88" s="30"/>
      <c r="R88" s="30"/>
      <c r="S88" s="30">
        <v>65.76</v>
      </c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</row>
    <row r="89" spans="1:39" ht="12.75">
      <c r="A89" s="60">
        <v>41783</v>
      </c>
      <c r="B89" s="26"/>
      <c r="C89" s="28">
        <v>65.76</v>
      </c>
      <c r="D89" s="26"/>
      <c r="E89" s="28"/>
      <c r="F89" s="26"/>
      <c r="G89" s="28"/>
      <c r="H89" s="26"/>
      <c r="I89" s="38"/>
      <c r="J89" s="30"/>
      <c r="K89" s="30"/>
      <c r="L89" s="30"/>
      <c r="M89" s="30"/>
      <c r="N89" s="30"/>
      <c r="O89" s="30"/>
      <c r="P89" s="30"/>
      <c r="Q89" s="30"/>
      <c r="R89" s="30"/>
      <c r="S89" s="30">
        <v>65.76</v>
      </c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</row>
    <row r="90" spans="1:39" ht="12.75">
      <c r="A90" s="60">
        <v>41786</v>
      </c>
      <c r="B90" s="26">
        <v>40.8</v>
      </c>
      <c r="C90" s="28"/>
      <c r="D90" s="26"/>
      <c r="E90" s="28"/>
      <c r="F90" s="26"/>
      <c r="G90" s="28"/>
      <c r="H90" s="26"/>
      <c r="I90" s="38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>
        <v>40.8</v>
      </c>
      <c r="AJ90" s="30"/>
      <c r="AK90" s="30"/>
      <c r="AL90" s="30"/>
      <c r="AM90" s="30"/>
    </row>
    <row r="91" spans="1:39" ht="12.75">
      <c r="A91" s="60">
        <v>41797</v>
      </c>
      <c r="B91" s="26"/>
      <c r="C91" s="28">
        <v>30</v>
      </c>
      <c r="D91" s="26"/>
      <c r="E91" s="28"/>
      <c r="F91" s="26"/>
      <c r="G91" s="28"/>
      <c r="H91" s="26"/>
      <c r="I91" s="38"/>
      <c r="J91" s="30">
        <v>20</v>
      </c>
      <c r="K91" s="30"/>
      <c r="L91" s="30"/>
      <c r="M91" s="30"/>
      <c r="N91" s="30"/>
      <c r="O91" s="30"/>
      <c r="P91" s="30"/>
      <c r="Q91" s="30"/>
      <c r="R91" s="30">
        <v>10</v>
      </c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</row>
    <row r="92" spans="1:39" ht="12.75" customHeight="1">
      <c r="A92" s="60">
        <v>41801</v>
      </c>
      <c r="B92" s="26">
        <v>200</v>
      </c>
      <c r="C92" s="28"/>
      <c r="D92" s="26"/>
      <c r="E92" s="28"/>
      <c r="F92" s="26"/>
      <c r="G92" s="28"/>
      <c r="H92" s="26"/>
      <c r="I92" s="38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</row>
    <row r="93" spans="1:39" ht="12.75" customHeight="1">
      <c r="A93" s="60">
        <v>41805</v>
      </c>
      <c r="B93" s="26">
        <v>165</v>
      </c>
      <c r="C93" s="28"/>
      <c r="D93" s="26"/>
      <c r="E93" s="28"/>
      <c r="F93" s="26"/>
      <c r="G93" s="28"/>
      <c r="H93" s="26"/>
      <c r="I93" s="38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>
        <v>165</v>
      </c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</row>
    <row r="94" spans="1:39" ht="12.75" customHeight="1">
      <c r="A94" s="60">
        <v>41805</v>
      </c>
      <c r="B94" s="26">
        <v>165</v>
      </c>
      <c r="C94" s="28"/>
      <c r="D94" s="26"/>
      <c r="E94" s="28"/>
      <c r="F94" s="26"/>
      <c r="G94" s="28"/>
      <c r="H94" s="26"/>
      <c r="I94" s="38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>
        <v>165</v>
      </c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</row>
    <row r="95" spans="1:39" ht="12.75" customHeight="1">
      <c r="A95" s="60">
        <v>41805</v>
      </c>
      <c r="B95" s="26">
        <v>165</v>
      </c>
      <c r="C95" s="28"/>
      <c r="D95" s="26"/>
      <c r="E95" s="28"/>
      <c r="F95" s="26"/>
      <c r="G95" s="28"/>
      <c r="H95" s="26"/>
      <c r="I95" s="38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>
        <v>165</v>
      </c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</row>
    <row r="96" spans="1:39" ht="12.75" customHeight="1">
      <c r="A96" s="60">
        <v>41805</v>
      </c>
      <c r="B96" s="26">
        <v>165</v>
      </c>
      <c r="C96" s="28"/>
      <c r="D96" s="26"/>
      <c r="E96" s="28"/>
      <c r="F96" s="26"/>
      <c r="G96" s="28"/>
      <c r="H96" s="26"/>
      <c r="I96" s="38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>
        <v>165</v>
      </c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</row>
    <row r="97" spans="1:39" ht="12.75" customHeight="1">
      <c r="A97" s="60">
        <v>41805</v>
      </c>
      <c r="B97" s="26">
        <v>165</v>
      </c>
      <c r="C97" s="28"/>
      <c r="D97" s="26"/>
      <c r="E97" s="28"/>
      <c r="F97" s="26"/>
      <c r="G97" s="28"/>
      <c r="H97" s="26"/>
      <c r="I97" s="38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>
        <v>165</v>
      </c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</row>
    <row r="98" spans="1:39" ht="12.75" customHeight="1">
      <c r="A98" s="60">
        <v>41805</v>
      </c>
      <c r="B98" s="26">
        <v>110</v>
      </c>
      <c r="C98" s="28"/>
      <c r="D98" s="26"/>
      <c r="E98" s="28"/>
      <c r="F98" s="26"/>
      <c r="G98" s="28"/>
      <c r="H98" s="26"/>
      <c r="I98" s="38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>
        <v>110</v>
      </c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</row>
    <row r="99" spans="1:39" ht="12.75" customHeight="1">
      <c r="A99" s="60">
        <v>41806</v>
      </c>
      <c r="B99" s="26">
        <v>16</v>
      </c>
      <c r="C99" s="28"/>
      <c r="D99" s="26"/>
      <c r="E99" s="28"/>
      <c r="F99" s="26"/>
      <c r="G99" s="28"/>
      <c r="H99" s="26"/>
      <c r="I99" s="38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>
        <v>16</v>
      </c>
      <c r="AD99" s="30"/>
      <c r="AE99" s="30"/>
      <c r="AF99" s="30"/>
      <c r="AG99" s="30"/>
      <c r="AH99" s="30"/>
      <c r="AI99" s="30"/>
      <c r="AJ99" s="30"/>
      <c r="AK99" s="30"/>
      <c r="AL99" s="30"/>
      <c r="AM99" s="30"/>
    </row>
    <row r="100" spans="1:39" ht="12.75" customHeight="1">
      <c r="A100" s="60">
        <v>41807</v>
      </c>
      <c r="B100" s="26"/>
      <c r="C100" s="28">
        <v>200</v>
      </c>
      <c r="D100" s="26"/>
      <c r="E100" s="28"/>
      <c r="F100" s="26"/>
      <c r="G100" s="28"/>
      <c r="H100" s="26"/>
      <c r="I100" s="38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</row>
    <row r="101" spans="1:39" ht="12.75" customHeight="1">
      <c r="A101" s="60">
        <v>41807</v>
      </c>
      <c r="B101" s="26"/>
      <c r="C101" s="28">
        <v>1800</v>
      </c>
      <c r="D101" s="26">
        <v>1800</v>
      </c>
      <c r="E101" s="28"/>
      <c r="F101" s="26"/>
      <c r="G101" s="28"/>
      <c r="H101" s="26"/>
      <c r="I101" s="38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</row>
    <row r="102" spans="1:39" ht="12.75" customHeight="1">
      <c r="A102" s="60">
        <v>41807</v>
      </c>
      <c r="B102" s="26"/>
      <c r="C102" s="28">
        <v>450</v>
      </c>
      <c r="D102" s="26"/>
      <c r="E102" s="28"/>
      <c r="F102" s="26"/>
      <c r="G102" s="28"/>
      <c r="H102" s="26"/>
      <c r="I102" s="38"/>
      <c r="J102" s="30"/>
      <c r="K102" s="30">
        <v>450</v>
      </c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</row>
    <row r="103" spans="1:39" ht="12.75" customHeight="1">
      <c r="A103" s="60">
        <v>41807</v>
      </c>
      <c r="B103" s="26"/>
      <c r="C103" s="28">
        <v>1125</v>
      </c>
      <c r="D103" s="26"/>
      <c r="E103" s="28"/>
      <c r="F103" s="26"/>
      <c r="G103" s="28"/>
      <c r="H103" s="26"/>
      <c r="I103" s="38"/>
      <c r="J103" s="30"/>
      <c r="K103" s="30">
        <v>1125</v>
      </c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</row>
    <row r="104" spans="1:39" ht="12.75" customHeight="1">
      <c r="A104" s="60">
        <v>41807</v>
      </c>
      <c r="B104" s="26">
        <v>25</v>
      </c>
      <c r="C104" s="28"/>
      <c r="D104" s="26"/>
      <c r="E104" s="28"/>
      <c r="F104" s="26"/>
      <c r="G104" s="28"/>
      <c r="H104" s="26"/>
      <c r="I104" s="38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>
        <v>25</v>
      </c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</row>
    <row r="105" spans="1:39" ht="12.75" customHeight="1">
      <c r="A105" s="60">
        <v>41807</v>
      </c>
      <c r="B105" s="26">
        <f>950+988.95</f>
        <v>1938.95</v>
      </c>
      <c r="C105" s="28"/>
      <c r="D105" s="26"/>
      <c r="E105" s="28"/>
      <c r="F105" s="26"/>
      <c r="G105" s="28"/>
      <c r="H105" s="26"/>
      <c r="I105" s="38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>
        <v>950</v>
      </c>
      <c r="Z105" s="30">
        <v>988.95</v>
      </c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</row>
    <row r="106" spans="1:39" ht="12.75" customHeight="1">
      <c r="A106" s="60">
        <v>41813</v>
      </c>
      <c r="B106" s="26">
        <v>170</v>
      </c>
      <c r="C106" s="28"/>
      <c r="D106" s="26"/>
      <c r="E106" s="28"/>
      <c r="F106" s="26"/>
      <c r="G106" s="28"/>
      <c r="H106" s="26"/>
      <c r="I106" s="38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>
        <v>170</v>
      </c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</row>
    <row r="107" spans="1:39" ht="12.75" customHeight="1">
      <c r="A107" s="60">
        <v>41813</v>
      </c>
      <c r="B107" s="26">
        <v>407.94</v>
      </c>
      <c r="C107" s="28"/>
      <c r="D107" s="26"/>
      <c r="E107" s="28"/>
      <c r="F107" s="26"/>
      <c r="G107" s="28"/>
      <c r="H107" s="26"/>
      <c r="I107" s="38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>
        <v>407.94</v>
      </c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</row>
    <row r="108" spans="1:39" ht="12.75" customHeight="1">
      <c r="A108" s="60">
        <v>41813</v>
      </c>
      <c r="B108" s="26">
        <v>120</v>
      </c>
      <c r="C108" s="28"/>
      <c r="D108" s="26"/>
      <c r="E108" s="28"/>
      <c r="F108" s="26"/>
      <c r="G108" s="28"/>
      <c r="H108" s="26"/>
      <c r="I108" s="38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>
        <v>120</v>
      </c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</row>
    <row r="109" spans="1:39" ht="12.75" customHeight="1">
      <c r="A109" s="60">
        <v>41825</v>
      </c>
      <c r="B109" s="26">
        <v>116.2</v>
      </c>
      <c r="C109" s="28"/>
      <c r="D109" s="26"/>
      <c r="E109" s="28"/>
      <c r="F109" s="26"/>
      <c r="G109" s="28"/>
      <c r="H109" s="26"/>
      <c r="I109" s="38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>
        <v>116.2</v>
      </c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</row>
    <row r="110" spans="1:39" ht="12.75" customHeight="1">
      <c r="A110" s="60">
        <v>41825</v>
      </c>
      <c r="B110" s="26">
        <v>123.2</v>
      </c>
      <c r="C110" s="28"/>
      <c r="D110" s="26"/>
      <c r="E110" s="28"/>
      <c r="F110" s="26"/>
      <c r="G110" s="28"/>
      <c r="H110" s="26"/>
      <c r="I110" s="38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>
        <v>123.2</v>
      </c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</row>
    <row r="111" spans="1:39" ht="12.75" customHeight="1">
      <c r="A111" s="60">
        <v>41825</v>
      </c>
      <c r="B111" s="26">
        <v>78.8</v>
      </c>
      <c r="C111" s="28"/>
      <c r="D111" s="26"/>
      <c r="E111" s="28"/>
      <c r="F111" s="26"/>
      <c r="G111" s="28"/>
      <c r="H111" s="26"/>
      <c r="I111" s="38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>
        <v>78.8</v>
      </c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</row>
    <row r="112" spans="1:39" ht="12.75" customHeight="1">
      <c r="A112" s="60">
        <v>41825</v>
      </c>
      <c r="B112" s="26">
        <v>78.8</v>
      </c>
      <c r="C112" s="28"/>
      <c r="D112" s="26"/>
      <c r="E112" s="28"/>
      <c r="F112" s="26"/>
      <c r="G112" s="28"/>
      <c r="H112" s="26"/>
      <c r="I112" s="38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>
        <v>78.8</v>
      </c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</row>
    <row r="113" spans="1:39" ht="12.75" customHeight="1">
      <c r="A113" s="60">
        <v>41827</v>
      </c>
      <c r="B113" s="26">
        <v>14.78</v>
      </c>
      <c r="C113" s="28"/>
      <c r="D113" s="26"/>
      <c r="E113" s="28"/>
      <c r="F113" s="26"/>
      <c r="G113" s="28"/>
      <c r="H113" s="26"/>
      <c r="I113" s="38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>
        <v>14.78</v>
      </c>
      <c r="AJ113" s="30"/>
      <c r="AK113" s="30"/>
      <c r="AL113" s="30"/>
      <c r="AM113" s="30"/>
    </row>
    <row r="114" spans="1:39" ht="12.75" customHeight="1">
      <c r="A114" s="60">
        <v>41828</v>
      </c>
      <c r="B114" s="26"/>
      <c r="C114" s="28">
        <v>1500</v>
      </c>
      <c r="D114" s="26">
        <v>1500</v>
      </c>
      <c r="E114" s="28"/>
      <c r="F114" s="26"/>
      <c r="G114" s="28"/>
      <c r="H114" s="26"/>
      <c r="I114" s="38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</row>
    <row r="115" spans="1:39" ht="12.75" customHeight="1">
      <c r="A115" s="60">
        <v>41836</v>
      </c>
      <c r="B115" s="26">
        <v>87</v>
      </c>
      <c r="C115" s="28"/>
      <c r="D115" s="26"/>
      <c r="E115" s="28"/>
      <c r="F115" s="26"/>
      <c r="G115" s="28"/>
      <c r="H115" s="26"/>
      <c r="I115" s="38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>
        <v>87</v>
      </c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</row>
    <row r="116" spans="1:39" ht="12.75" customHeight="1">
      <c r="A116" s="60">
        <v>41843</v>
      </c>
      <c r="B116" s="26">
        <v>261.2</v>
      </c>
      <c r="C116" s="28"/>
      <c r="D116" s="26"/>
      <c r="E116" s="28"/>
      <c r="F116" s="26"/>
      <c r="G116" s="28"/>
      <c r="H116" s="26"/>
      <c r="I116" s="38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>
        <v>261.2</v>
      </c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</row>
    <row r="117" spans="1:39" ht="12.75" customHeight="1">
      <c r="A117" s="60">
        <v>41853</v>
      </c>
      <c r="B117" s="26"/>
      <c r="C117" s="28">
        <v>500</v>
      </c>
      <c r="D117" s="26">
        <v>500</v>
      </c>
      <c r="E117" s="28"/>
      <c r="F117" s="26"/>
      <c r="G117" s="28"/>
      <c r="H117" s="26"/>
      <c r="I117" s="38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</row>
    <row r="118" spans="1:39" ht="12.75" customHeight="1">
      <c r="A118" s="60">
        <v>41854</v>
      </c>
      <c r="B118" s="26">
        <v>203</v>
      </c>
      <c r="C118" s="28"/>
      <c r="D118" s="26"/>
      <c r="E118" s="28"/>
      <c r="F118" s="26"/>
      <c r="G118" s="28"/>
      <c r="H118" s="26"/>
      <c r="I118" s="38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>
        <v>203</v>
      </c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</row>
    <row r="119" spans="1:39" ht="12.75" customHeight="1">
      <c r="A119" s="60">
        <v>41869</v>
      </c>
      <c r="B119" s="26">
        <v>741</v>
      </c>
      <c r="C119" s="28"/>
      <c r="D119" s="26"/>
      <c r="E119" s="28"/>
      <c r="F119" s="26"/>
      <c r="G119" s="28"/>
      <c r="H119" s="26"/>
      <c r="I119" s="38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>
        <v>741</v>
      </c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</row>
    <row r="120" spans="1:39" ht="12.75" customHeight="1">
      <c r="A120" s="60">
        <v>41879</v>
      </c>
      <c r="B120" s="26">
        <v>87.39</v>
      </c>
      <c r="C120" s="28"/>
      <c r="D120" s="26"/>
      <c r="E120" s="28"/>
      <c r="F120" s="26"/>
      <c r="G120" s="28"/>
      <c r="H120" s="26"/>
      <c r="I120" s="38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>
        <v>87.39</v>
      </c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</row>
    <row r="121" spans="1:39" ht="13.5" thickBot="1">
      <c r="A121" s="4" t="s">
        <v>30</v>
      </c>
      <c r="B121" s="55">
        <f>SUM(B12:B120)</f>
        <v>21580.519999999997</v>
      </c>
      <c r="C121" s="56">
        <f>SUM(C12:C120)</f>
        <v>22048.79</v>
      </c>
      <c r="D121" s="56">
        <f>SUM(D12:D120)</f>
        <v>6100</v>
      </c>
      <c r="E121" s="57">
        <f>SUM(E12:E120)</f>
        <v>19106.4</v>
      </c>
      <c r="F121" s="55">
        <f>SUM(F12:F120)</f>
        <v>0</v>
      </c>
      <c r="G121" s="57">
        <f>SUM(G12:G120)</f>
        <v>0</v>
      </c>
      <c r="H121" s="55">
        <f>SUM(H12:H120)</f>
        <v>0</v>
      </c>
      <c r="I121" s="57">
        <f>SUM(I12:I120)</f>
        <v>0</v>
      </c>
      <c r="J121" s="55">
        <f>SUM(J12:J120)</f>
        <v>4900</v>
      </c>
      <c r="K121" s="56">
        <f>SUM(K12:K120)</f>
        <v>3321</v>
      </c>
      <c r="L121" s="56">
        <f>SUM(L12:L120)</f>
        <v>1560</v>
      </c>
      <c r="M121" s="56">
        <f>SUM(M12:M120)</f>
        <v>4000</v>
      </c>
      <c r="N121" s="56">
        <f>SUM(N12:N120)</f>
        <v>600</v>
      </c>
      <c r="O121" s="56">
        <f>SUM(O12:O120)</f>
        <v>0</v>
      </c>
      <c r="P121" s="56">
        <f>SUM(P12:P120)</f>
        <v>0</v>
      </c>
      <c r="Q121" s="56">
        <f>SUM(Q12:Q120)</f>
        <v>193.6</v>
      </c>
      <c r="R121" s="56">
        <f>SUM(R12:R120)</f>
        <v>300</v>
      </c>
      <c r="S121" s="56">
        <f>SUM(S12:S120)</f>
        <v>166.45</v>
      </c>
      <c r="T121" s="56">
        <f>SUM(T12:T120)</f>
        <v>0</v>
      </c>
      <c r="U121" s="57">
        <f>SUM(U12:U120)</f>
        <v>0</v>
      </c>
      <c r="V121" s="55">
        <f>SUM(V12:V120)</f>
        <v>645.9200000000001</v>
      </c>
      <c r="W121" s="56">
        <f>SUM(W12:W120)</f>
        <v>293.05</v>
      </c>
      <c r="X121" s="56">
        <f>SUM(X12:X120)</f>
        <v>0</v>
      </c>
      <c r="Y121" s="56">
        <f>SUM(Y12:Y120)</f>
        <v>4289</v>
      </c>
      <c r="Z121" s="56">
        <f>SUM(Z12:Z120)</f>
        <v>4694.610000000001</v>
      </c>
      <c r="AA121" s="56">
        <f>SUM(AA12:AA120)</f>
        <v>2104.89</v>
      </c>
      <c r="AB121" s="56">
        <f>SUM(AB12:AB120)</f>
        <v>918</v>
      </c>
      <c r="AC121" s="56">
        <f>SUM(AC12:AC120)</f>
        <v>186</v>
      </c>
      <c r="AD121" s="56">
        <f>SUM(AD12:AD120)</f>
        <v>186.54</v>
      </c>
      <c r="AE121" s="56">
        <f>SUM(AE12:AE120)</f>
        <v>0</v>
      </c>
      <c r="AF121" s="56">
        <f>SUM(AF12:AF120)</f>
        <v>0</v>
      </c>
      <c r="AG121" s="56">
        <f>SUM(AG12:AG120)</f>
        <v>328.12</v>
      </c>
      <c r="AH121" s="33">
        <f>SUM(AH12:AH120)</f>
        <v>1498.1</v>
      </c>
      <c r="AI121" s="33">
        <f>SUM(AI12:AI120)</f>
        <v>136.29</v>
      </c>
      <c r="AJ121" s="33">
        <f>SUM(AJ12:AJ120)</f>
        <v>0</v>
      </c>
      <c r="AK121" s="33">
        <f>SUM(AK12:AK120)</f>
        <v>0</v>
      </c>
      <c r="AL121" s="33">
        <f>SUM(AL12:AL120)</f>
        <v>0</v>
      </c>
      <c r="AM121" s="34">
        <f>SUM(AM12:AM120)</f>
        <v>0</v>
      </c>
    </row>
    <row r="122" spans="2:32" ht="12.75">
      <c r="B122" s="5" t="s">
        <v>32</v>
      </c>
      <c r="C122" s="35">
        <f>B121-C121</f>
        <v>-468.2700000000041</v>
      </c>
      <c r="D122" s="5" t="s">
        <v>32</v>
      </c>
      <c r="E122" s="35">
        <f>D121-E121</f>
        <v>-13006.400000000001</v>
      </c>
      <c r="O122" s="5" t="s">
        <v>32</v>
      </c>
      <c r="P122" s="35">
        <f>SUM(J121:U121)</f>
        <v>15041.050000000001</v>
      </c>
      <c r="AE122" s="3" t="s">
        <v>32</v>
      </c>
      <c r="AF122" s="36">
        <f>SUM(V121:AM121)</f>
        <v>15280.520000000004</v>
      </c>
    </row>
    <row r="124" spans="11:14" ht="12.75">
      <c r="K124" s="4" t="s">
        <v>95</v>
      </c>
      <c r="L124" s="76"/>
      <c r="M124" s="76"/>
      <c r="N124" s="79">
        <v>-300</v>
      </c>
    </row>
    <row r="125" spans="31:34" ht="12.75">
      <c r="AE125" s="78" t="s">
        <v>96</v>
      </c>
      <c r="AF125" s="76"/>
      <c r="AG125" s="76"/>
      <c r="AH125" s="79">
        <v>237.9</v>
      </c>
    </row>
    <row r="133" spans="26:33" ht="12.75">
      <c r="Z133" s="77" t="s">
        <v>97</v>
      </c>
      <c r="AB133">
        <v>14741.05</v>
      </c>
      <c r="AE133" s="77" t="s">
        <v>100</v>
      </c>
      <c r="AG133">
        <v>14252.04</v>
      </c>
    </row>
    <row r="134" ht="12.75">
      <c r="AE134" s="77"/>
    </row>
    <row r="135" spans="26:33" ht="12.75">
      <c r="Z135" s="77" t="s">
        <v>98</v>
      </c>
      <c r="AB135">
        <v>15518.42</v>
      </c>
      <c r="AE135" s="77" t="s">
        <v>101</v>
      </c>
      <c r="AG135">
        <v>13474.67</v>
      </c>
    </row>
    <row r="139" spans="26:33" ht="12.75">
      <c r="Z139" s="77" t="s">
        <v>99</v>
      </c>
      <c r="AB139">
        <v>-777.37</v>
      </c>
      <c r="AE139" s="77" t="s">
        <v>99</v>
      </c>
      <c r="AG139">
        <v>-777.37</v>
      </c>
    </row>
    <row r="177" ht="12.75">
      <c r="B177">
        <v>10</v>
      </c>
    </row>
    <row r="197" ht="12.75">
      <c r="B197">
        <v>10</v>
      </c>
    </row>
  </sheetData>
  <sheetProtection/>
  <mergeCells count="10">
    <mergeCell ref="J9:U9"/>
    <mergeCell ref="V9:AM9"/>
    <mergeCell ref="B10:C10"/>
    <mergeCell ref="D10:E10"/>
    <mergeCell ref="G2:I2"/>
    <mergeCell ref="G4:I4"/>
    <mergeCell ref="G6:I6"/>
    <mergeCell ref="B9:E9"/>
    <mergeCell ref="F9:G9"/>
    <mergeCell ref="H9:I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4"/>
  <sheetViews>
    <sheetView zoomScalePageLayoutView="0" workbookViewId="0" topLeftCell="A1">
      <selection activeCell="G32" sqref="G32"/>
    </sheetView>
  </sheetViews>
  <sheetFormatPr defaultColWidth="11.421875" defaultRowHeight="12.75"/>
  <cols>
    <col min="1" max="1" width="7.7109375" style="0" customWidth="1"/>
    <col min="2" max="2" width="34.140625" style="0" customWidth="1"/>
    <col min="3" max="3" width="20.57421875" style="0" customWidth="1"/>
    <col min="4" max="4" width="34.140625" style="0" customWidth="1"/>
    <col min="5" max="5" width="20.57421875" style="0" customWidth="1"/>
  </cols>
  <sheetData>
    <row r="2" spans="2:5" ht="18">
      <c r="B2" s="69" t="s">
        <v>0</v>
      </c>
      <c r="C2" s="69"/>
      <c r="D2" s="69"/>
      <c r="E2" s="75"/>
    </row>
    <row r="3" spans="2:4" ht="12.75">
      <c r="B3" s="7"/>
      <c r="C3" s="7"/>
      <c r="D3" s="7"/>
    </row>
    <row r="4" spans="2:5" ht="15.75">
      <c r="B4" s="70" t="s">
        <v>33</v>
      </c>
      <c r="C4" s="70"/>
      <c r="D4" s="70"/>
      <c r="E4" s="70"/>
    </row>
    <row r="6" spans="2:5" ht="12.75">
      <c r="B6" s="71" t="e">
        <f>#REF!</f>
        <v>#REF!</v>
      </c>
      <c r="C6" s="71"/>
      <c r="D6" s="71"/>
      <c r="E6" s="71"/>
    </row>
    <row r="9" ht="13.5" thickBot="1"/>
    <row r="10" spans="2:5" ht="13.5" thickBot="1">
      <c r="B10" s="72" t="s">
        <v>34</v>
      </c>
      <c r="C10" s="73"/>
      <c r="D10" s="74" t="s">
        <v>35</v>
      </c>
      <c r="E10" s="73"/>
    </row>
    <row r="11" ht="13.5" thickBot="1"/>
    <row r="12" spans="2:5" ht="12.75">
      <c r="B12" s="21"/>
      <c r="C12" s="37"/>
      <c r="D12" s="21"/>
      <c r="E12" s="42"/>
    </row>
    <row r="13" spans="2:5" ht="12.75">
      <c r="B13" s="17"/>
      <c r="C13" s="38"/>
      <c r="D13" s="17" t="s">
        <v>38</v>
      </c>
      <c r="E13" s="28">
        <v>14252.04</v>
      </c>
    </row>
    <row r="14" spans="2:5" ht="12.75">
      <c r="B14" s="17"/>
      <c r="C14" s="38"/>
      <c r="D14" s="17"/>
      <c r="E14" s="28"/>
    </row>
    <row r="15" spans="2:5" ht="12.75">
      <c r="B15" s="17"/>
      <c r="C15" s="38"/>
      <c r="D15" s="17"/>
      <c r="E15" s="28"/>
    </row>
    <row r="16" spans="2:5" ht="12.75">
      <c r="B16" s="17"/>
      <c r="C16" s="38"/>
      <c r="D16" s="17"/>
      <c r="E16" s="28"/>
    </row>
    <row r="17" spans="2:5" ht="12.75">
      <c r="B17" s="17" t="s">
        <v>2</v>
      </c>
      <c r="C17" s="38"/>
      <c r="D17" s="17"/>
      <c r="E17" s="28"/>
    </row>
    <row r="18" spans="2:5" ht="12.75">
      <c r="B18" s="17" t="s">
        <v>36</v>
      </c>
      <c r="C18" s="38">
        <v>468.27</v>
      </c>
      <c r="D18" s="17"/>
      <c r="E18" s="28"/>
    </row>
    <row r="19" spans="2:5" ht="12.75">
      <c r="B19" s="17" t="s">
        <v>37</v>
      </c>
      <c r="C19" s="38">
        <v>13006.4</v>
      </c>
      <c r="D19" s="17"/>
      <c r="E19" s="28"/>
    </row>
    <row r="20" spans="2:5" ht="13.5" thickBot="1">
      <c r="B20" s="17"/>
      <c r="C20" s="38"/>
      <c r="D20" s="17"/>
      <c r="E20" s="28"/>
    </row>
    <row r="21" spans="2:5" ht="13.5" thickBot="1">
      <c r="B21" s="25" t="s">
        <v>39</v>
      </c>
      <c r="C21" s="39">
        <f>SUM(C12:C20)</f>
        <v>13474.67</v>
      </c>
      <c r="D21" s="25" t="s">
        <v>39</v>
      </c>
      <c r="E21" s="39">
        <f>SUM(E12:E20)</f>
        <v>14252.04</v>
      </c>
    </row>
    <row r="22" spans="2:5" ht="13.5" thickBot="1">
      <c r="B22" s="22" t="s">
        <v>40</v>
      </c>
      <c r="C22" s="40"/>
      <c r="D22" s="22" t="s">
        <v>40</v>
      </c>
      <c r="E22" s="43">
        <v>777.37</v>
      </c>
    </row>
    <row r="23" spans="3:5" s="1" customFormat="1" ht="13.5" thickBot="1">
      <c r="C23" s="38"/>
      <c r="E23" s="38"/>
    </row>
    <row r="24" spans="2:5" ht="13.5" thickBot="1">
      <c r="B24" s="23" t="s">
        <v>30</v>
      </c>
      <c r="C24" s="41">
        <f>SUM(C21:C22)</f>
        <v>13474.67</v>
      </c>
      <c r="D24" s="24" t="s">
        <v>30</v>
      </c>
      <c r="E24" s="41">
        <v>13474.67</v>
      </c>
    </row>
  </sheetData>
  <sheetProtection/>
  <mergeCells count="5">
    <mergeCell ref="B10:C10"/>
    <mergeCell ref="D10:E10"/>
    <mergeCell ref="B2:E2"/>
    <mergeCell ref="B4:E4"/>
    <mergeCell ref="B6:E6"/>
  </mergeCells>
  <printOptions/>
  <pageMargins left="0.7874015748031497" right="0.7874015748031497" top="0.1968503937007874" bottom="0.1968503937007874" header="0.1968503937007874" footer="0.1968503937007874"/>
  <pageSetup orientation="landscape" paperSize="9" scale="1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6"/>
  <sheetViews>
    <sheetView zoomScalePageLayoutView="0" workbookViewId="0" topLeftCell="A11">
      <selection activeCell="F46" sqref="F46"/>
    </sheetView>
  </sheetViews>
  <sheetFormatPr defaultColWidth="11.421875" defaultRowHeight="12.75"/>
  <cols>
    <col min="1" max="1" width="7.7109375" style="0" customWidth="1"/>
    <col min="2" max="2" width="42.00390625" style="0" customWidth="1"/>
    <col min="3" max="3" width="20.57421875" style="0" customWidth="1"/>
    <col min="4" max="4" width="41.57421875" style="0" customWidth="1"/>
    <col min="5" max="5" width="20.57421875" style="0" customWidth="1"/>
  </cols>
  <sheetData>
    <row r="2" spans="2:5" ht="18">
      <c r="B2" s="69" t="s">
        <v>0</v>
      </c>
      <c r="C2" s="69"/>
      <c r="D2" s="69"/>
      <c r="E2" s="69"/>
    </row>
    <row r="3" spans="2:4" ht="12.75">
      <c r="B3" s="7"/>
      <c r="C3" s="7"/>
      <c r="D3" s="7"/>
    </row>
    <row r="4" spans="2:5" ht="15.75">
      <c r="B4" s="70" t="s">
        <v>41</v>
      </c>
      <c r="C4" s="70"/>
      <c r="D4" s="70"/>
      <c r="E4" s="70"/>
    </row>
    <row r="6" spans="2:5" ht="12.75">
      <c r="B6" s="71" t="e">
        <f>#REF!</f>
        <v>#REF!</v>
      </c>
      <c r="C6" s="71"/>
      <c r="D6" s="71"/>
      <c r="E6" s="71"/>
    </row>
    <row r="8" ht="13.5" thickBot="1"/>
    <row r="9" spans="2:5" ht="13.5" thickBot="1">
      <c r="B9" s="72" t="s">
        <v>42</v>
      </c>
      <c r="C9" s="73"/>
      <c r="D9" s="74" t="s">
        <v>43</v>
      </c>
      <c r="E9" s="73"/>
    </row>
    <row r="10" ht="13.5" thickBot="1"/>
    <row r="11" spans="2:5" ht="12.75">
      <c r="B11" s="21"/>
      <c r="C11" s="37"/>
      <c r="D11" s="21"/>
      <c r="E11" s="42"/>
    </row>
    <row r="12" spans="2:5" ht="12.75">
      <c r="B12" s="17" t="s">
        <v>46</v>
      </c>
      <c r="C12" s="38"/>
      <c r="D12" s="17" t="s">
        <v>62</v>
      </c>
      <c r="E12" s="28"/>
    </row>
    <row r="13" spans="2:5" ht="12.75">
      <c r="B13" s="17"/>
      <c r="C13" s="38"/>
      <c r="D13" s="17"/>
      <c r="E13" s="28"/>
    </row>
    <row r="14" spans="2:5" ht="12.75">
      <c r="B14" s="17" t="s">
        <v>47</v>
      </c>
      <c r="C14" s="38">
        <v>225</v>
      </c>
      <c r="D14" s="17" t="s">
        <v>63</v>
      </c>
      <c r="E14" s="28">
        <v>3321</v>
      </c>
    </row>
    <row r="15" spans="2:5" ht="12.75">
      <c r="B15" s="17" t="s">
        <v>48</v>
      </c>
      <c r="C15" s="38">
        <v>645.92</v>
      </c>
      <c r="D15" s="17" t="s">
        <v>64</v>
      </c>
      <c r="E15" s="28">
        <v>300</v>
      </c>
    </row>
    <row r="16" spans="2:5" ht="12.75">
      <c r="B16" s="17" t="s">
        <v>49</v>
      </c>
      <c r="C16" s="38">
        <v>68.05</v>
      </c>
      <c r="D16" s="17"/>
      <c r="E16" s="28"/>
    </row>
    <row r="17" spans="2:5" ht="12.75">
      <c r="B17" s="17" t="s">
        <v>50</v>
      </c>
      <c r="C17" s="38">
        <v>136.29</v>
      </c>
      <c r="D17" s="17"/>
      <c r="E17" s="28"/>
    </row>
    <row r="18" spans="2:5" ht="12.75">
      <c r="B18" s="17" t="s">
        <v>51</v>
      </c>
      <c r="C18" s="38">
        <v>328.12</v>
      </c>
      <c r="D18" s="17" t="s">
        <v>65</v>
      </c>
      <c r="E18" s="28"/>
    </row>
    <row r="19" spans="2:5" ht="12.75">
      <c r="B19" s="17"/>
      <c r="C19" s="38"/>
      <c r="D19" s="17"/>
      <c r="E19" s="28"/>
    </row>
    <row r="20" spans="2:5" ht="12.75">
      <c r="B20" s="17"/>
      <c r="C20" s="38"/>
      <c r="D20" s="17" t="s">
        <v>66</v>
      </c>
      <c r="E20" s="28">
        <v>300</v>
      </c>
    </row>
    <row r="21" spans="2:5" ht="12.75">
      <c r="B21" s="17" t="s">
        <v>52</v>
      </c>
      <c r="C21" s="38"/>
      <c r="D21" s="17" t="s">
        <v>67</v>
      </c>
      <c r="E21" s="28">
        <v>4000</v>
      </c>
    </row>
    <row r="22" spans="2:5" ht="12.75">
      <c r="B22" s="17"/>
      <c r="C22" s="38"/>
      <c r="D22" s="17"/>
      <c r="E22" s="28"/>
    </row>
    <row r="23" spans="2:5" ht="12.75">
      <c r="B23" s="17" t="s">
        <v>53</v>
      </c>
      <c r="C23" s="38">
        <v>186.54</v>
      </c>
      <c r="D23" s="17"/>
      <c r="E23" s="28"/>
    </row>
    <row r="24" spans="2:5" ht="12.75">
      <c r="B24" s="17"/>
      <c r="C24" s="38"/>
      <c r="D24" s="17" t="s">
        <v>68</v>
      </c>
      <c r="E24" s="28"/>
    </row>
    <row r="25" spans="2:5" ht="12.75">
      <c r="B25" s="17"/>
      <c r="C25" s="38"/>
      <c r="D25" s="17"/>
      <c r="E25" s="28"/>
    </row>
    <row r="26" spans="2:5" ht="12.75">
      <c r="B26" s="17" t="s">
        <v>54</v>
      </c>
      <c r="C26" s="38"/>
      <c r="D26" s="17" t="s">
        <v>11</v>
      </c>
      <c r="E26" s="28">
        <v>4900</v>
      </c>
    </row>
    <row r="27" spans="2:5" ht="12.75">
      <c r="B27" s="17"/>
      <c r="C27" s="38"/>
      <c r="D27" s="17" t="s">
        <v>69</v>
      </c>
      <c r="E27" s="28">
        <v>166.45</v>
      </c>
    </row>
    <row r="28" spans="2:5" ht="12.75">
      <c r="B28" s="17" t="s">
        <v>55</v>
      </c>
      <c r="C28" s="38">
        <v>186</v>
      </c>
      <c r="D28" s="17"/>
      <c r="E28" s="28"/>
    </row>
    <row r="29" spans="2:5" ht="12.75">
      <c r="B29" s="17" t="s">
        <v>56</v>
      </c>
      <c r="C29" s="38">
        <v>2104.89</v>
      </c>
      <c r="D29" s="17"/>
      <c r="E29" s="28"/>
    </row>
    <row r="30" spans="2:5" ht="12.75">
      <c r="B30" s="17"/>
      <c r="C30" s="38"/>
      <c r="D30" s="17" t="s">
        <v>70</v>
      </c>
      <c r="E30" s="28"/>
    </row>
    <row r="31" spans="2:5" ht="12.75">
      <c r="B31" s="17"/>
      <c r="C31" s="38"/>
      <c r="D31" s="17"/>
      <c r="E31" s="28"/>
    </row>
    <row r="32" spans="2:5" ht="12.75">
      <c r="B32" s="17" t="s">
        <v>57</v>
      </c>
      <c r="C32" s="38"/>
      <c r="D32" s="17" t="s">
        <v>71</v>
      </c>
      <c r="E32" s="28">
        <v>193.6</v>
      </c>
    </row>
    <row r="33" spans="2:5" ht="12.75">
      <c r="B33" s="17"/>
      <c r="C33" s="38"/>
      <c r="D33" s="17"/>
      <c r="E33" s="28"/>
    </row>
    <row r="34" spans="2:5" ht="12.75">
      <c r="B34" s="17" t="s">
        <v>58</v>
      </c>
      <c r="C34" s="38">
        <v>5207</v>
      </c>
      <c r="D34" s="17"/>
      <c r="E34" s="28"/>
    </row>
    <row r="35" spans="2:5" ht="12.75">
      <c r="B35" s="17" t="s">
        <v>59</v>
      </c>
      <c r="C35" s="38">
        <v>4694.61</v>
      </c>
      <c r="D35" s="17"/>
      <c r="E35" s="28"/>
    </row>
    <row r="36" spans="2:5" ht="12.75">
      <c r="B36" s="17"/>
      <c r="C36" s="38"/>
      <c r="D36" s="17"/>
      <c r="E36" s="28"/>
    </row>
    <row r="37" spans="2:5" ht="12.75">
      <c r="B37" s="17"/>
      <c r="C37" s="38"/>
      <c r="D37" s="17"/>
      <c r="E37" s="28"/>
    </row>
    <row r="38" spans="2:5" ht="12.75">
      <c r="B38" s="17" t="s">
        <v>60</v>
      </c>
      <c r="C38" s="38">
        <v>1736</v>
      </c>
      <c r="D38" s="17" t="s">
        <v>72</v>
      </c>
      <c r="E38" s="28">
        <v>1560</v>
      </c>
    </row>
    <row r="39" spans="2:5" ht="13.5" thickBot="1">
      <c r="B39" s="17" t="s">
        <v>61</v>
      </c>
      <c r="C39" s="38"/>
      <c r="D39" s="17"/>
      <c r="E39" s="28"/>
    </row>
    <row r="40" spans="2:5" ht="13.5" thickBot="1">
      <c r="B40" s="25" t="s">
        <v>39</v>
      </c>
      <c r="C40" s="39">
        <f>SUM(C11:C39)</f>
        <v>15518.419999999998</v>
      </c>
      <c r="D40" s="25" t="s">
        <v>39</v>
      </c>
      <c r="E40" s="39">
        <f>SUM(E11:E39)</f>
        <v>14741.050000000001</v>
      </c>
    </row>
    <row r="41" spans="2:5" ht="13.5" thickBot="1">
      <c r="B41" s="22" t="s">
        <v>40</v>
      </c>
      <c r="C41" s="40"/>
      <c r="D41" s="22" t="s">
        <v>40</v>
      </c>
      <c r="E41" s="43">
        <v>777.37</v>
      </c>
    </row>
    <row r="42" spans="3:5" s="1" customFormat="1" ht="12.75">
      <c r="C42" s="38"/>
      <c r="E42" s="38"/>
    </row>
    <row r="43" spans="2:5" ht="12.75">
      <c r="B43" s="44" t="s">
        <v>73</v>
      </c>
      <c r="C43">
        <v>15518.42</v>
      </c>
      <c r="D43" s="44" t="s">
        <v>73</v>
      </c>
      <c r="E43">
        <v>15518.42</v>
      </c>
    </row>
    <row r="46" ht="12.75">
      <c r="D46" t="s">
        <v>74</v>
      </c>
    </row>
  </sheetData>
  <sheetProtection/>
  <mergeCells count="5">
    <mergeCell ref="B9:C9"/>
    <mergeCell ref="D9:E9"/>
    <mergeCell ref="B2:E2"/>
    <mergeCell ref="B4:E4"/>
    <mergeCell ref="B6:E6"/>
  </mergeCells>
  <printOptions/>
  <pageMargins left="0.7874015748031497" right="0.7874015748031497" top="0.1968503937007874" bottom="0.1968503937007874" header="0.1968503937007874" footer="0.1968503937007874"/>
  <pageSetup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39"/>
  <sheetViews>
    <sheetView zoomScale="90" zoomScaleNormal="90" zoomScalePageLayoutView="0" workbookViewId="0" topLeftCell="A5">
      <selection activeCell="I42" sqref="I42"/>
    </sheetView>
  </sheetViews>
  <sheetFormatPr defaultColWidth="11.421875" defaultRowHeight="12.75"/>
  <cols>
    <col min="1" max="1" width="7.7109375" style="0" customWidth="1"/>
    <col min="2" max="2" width="34.140625" style="0" customWidth="1"/>
    <col min="3" max="3" width="20.57421875" style="0" customWidth="1"/>
    <col min="4" max="4" width="34.140625" style="0" customWidth="1"/>
    <col min="5" max="5" width="20.57421875" style="0" customWidth="1"/>
  </cols>
  <sheetData>
    <row r="2" spans="2:5" ht="18">
      <c r="B2" s="69" t="s">
        <v>0</v>
      </c>
      <c r="C2" s="69"/>
      <c r="D2" s="69"/>
      <c r="E2" s="69"/>
    </row>
    <row r="3" spans="2:4" ht="12.75">
      <c r="B3" s="7"/>
      <c r="C3" s="7"/>
      <c r="D3" s="7"/>
    </row>
    <row r="4" spans="2:5" ht="15.75">
      <c r="B4" s="70" t="s">
        <v>44</v>
      </c>
      <c r="C4" s="70"/>
      <c r="D4" s="70"/>
      <c r="E4" s="70"/>
    </row>
    <row r="6" spans="2:5" ht="12.75">
      <c r="B6" s="71"/>
      <c r="C6" s="71"/>
      <c r="D6" s="71"/>
      <c r="E6" s="71"/>
    </row>
    <row r="7" spans="3:4" ht="12.75">
      <c r="C7" t="s">
        <v>75</v>
      </c>
      <c r="D7" t="s">
        <v>76</v>
      </c>
    </row>
    <row r="8" ht="13.5" thickBot="1"/>
    <row r="9" spans="2:5" ht="13.5" thickBot="1">
      <c r="B9" s="72" t="s">
        <v>42</v>
      </c>
      <c r="C9" s="73"/>
      <c r="D9" s="74" t="s">
        <v>43</v>
      </c>
      <c r="E9" s="73"/>
    </row>
    <row r="10" ht="13.5" thickBot="1"/>
    <row r="11" spans="2:5" ht="12.75">
      <c r="B11" s="21"/>
      <c r="C11" s="37"/>
      <c r="D11" s="21"/>
      <c r="E11" s="42"/>
    </row>
    <row r="12" spans="2:5" ht="12.75">
      <c r="B12" s="17" t="s">
        <v>48</v>
      </c>
      <c r="C12" s="38">
        <v>400</v>
      </c>
      <c r="D12" s="17" t="s">
        <v>81</v>
      </c>
      <c r="E12" s="28">
        <v>3000</v>
      </c>
    </row>
    <row r="13" spans="2:5" ht="12.75">
      <c r="B13" s="17" t="s">
        <v>77</v>
      </c>
      <c r="C13" s="38">
        <v>200</v>
      </c>
      <c r="D13" s="17"/>
      <c r="E13" s="28"/>
    </row>
    <row r="14" spans="2:5" ht="12.75">
      <c r="B14" s="17" t="s">
        <v>49</v>
      </c>
      <c r="C14" s="38">
        <v>70</v>
      </c>
      <c r="D14" s="17"/>
      <c r="E14" s="28"/>
    </row>
    <row r="15" spans="2:5" ht="12.75">
      <c r="B15" s="17" t="s">
        <v>50</v>
      </c>
      <c r="C15" s="38">
        <v>150</v>
      </c>
      <c r="D15" s="17" t="s">
        <v>82</v>
      </c>
      <c r="E15" s="28">
        <v>300</v>
      </c>
    </row>
    <row r="16" spans="2:5" ht="12.75">
      <c r="B16" s="17" t="s">
        <v>51</v>
      </c>
      <c r="C16" s="38">
        <v>300</v>
      </c>
      <c r="D16" s="17" t="s">
        <v>83</v>
      </c>
      <c r="E16" s="28">
        <v>4000</v>
      </c>
    </row>
    <row r="17" spans="2:5" ht="12.75">
      <c r="B17" s="17"/>
      <c r="C17" s="38"/>
      <c r="D17" s="17"/>
      <c r="E17" s="28"/>
    </row>
    <row r="18" spans="2:5" ht="12.75">
      <c r="B18" s="17"/>
      <c r="C18" s="38"/>
      <c r="D18" s="17"/>
      <c r="E18" s="28"/>
    </row>
    <row r="19" spans="2:5" ht="12.75">
      <c r="B19" s="17" t="s">
        <v>53</v>
      </c>
      <c r="C19" s="38">
        <v>190</v>
      </c>
      <c r="D19" s="17" t="s">
        <v>11</v>
      </c>
      <c r="E19" s="28">
        <v>4500</v>
      </c>
    </row>
    <row r="20" spans="2:5" ht="12.75">
      <c r="B20" s="17"/>
      <c r="C20" s="38"/>
      <c r="D20" s="17"/>
      <c r="E20" s="28"/>
    </row>
    <row r="21" spans="2:5" ht="12.75">
      <c r="B21" s="17"/>
      <c r="C21" s="38"/>
      <c r="D21" s="17"/>
      <c r="E21" s="28"/>
    </row>
    <row r="22" spans="2:5" ht="12.75">
      <c r="B22" s="17" t="s">
        <v>25</v>
      </c>
      <c r="C22" s="38">
        <v>450</v>
      </c>
      <c r="D22" s="17" t="s">
        <v>69</v>
      </c>
      <c r="E22" s="28">
        <v>100</v>
      </c>
    </row>
    <row r="23" spans="2:5" ht="12.75">
      <c r="B23" s="17" t="s">
        <v>78</v>
      </c>
      <c r="C23" s="38">
        <v>1800</v>
      </c>
      <c r="D23" s="17"/>
      <c r="E23" s="28"/>
    </row>
    <row r="24" spans="2:5" ht="12.75">
      <c r="B24" s="17"/>
      <c r="C24" s="38"/>
      <c r="D24" s="17"/>
      <c r="E24" s="28"/>
    </row>
    <row r="25" spans="2:5" ht="12.75">
      <c r="B25" s="17"/>
      <c r="C25" s="38"/>
      <c r="D25" s="17" t="s">
        <v>84</v>
      </c>
      <c r="E25" s="28">
        <v>120</v>
      </c>
    </row>
    <row r="26" spans="2:5" ht="12.75">
      <c r="B26" s="17" t="s">
        <v>79</v>
      </c>
      <c r="C26" s="38">
        <v>10700</v>
      </c>
      <c r="D26" s="17"/>
      <c r="E26" s="28"/>
    </row>
    <row r="27" spans="2:5" ht="12.75">
      <c r="B27" s="17"/>
      <c r="C27" s="38"/>
      <c r="D27" s="17"/>
      <c r="E27" s="28"/>
    </row>
    <row r="28" spans="2:5" ht="12.75">
      <c r="B28" s="17"/>
      <c r="C28" s="38"/>
      <c r="D28" s="17"/>
      <c r="E28" s="28"/>
    </row>
    <row r="29" spans="2:5" ht="12.75">
      <c r="B29" s="17" t="s">
        <v>86</v>
      </c>
      <c r="C29" s="38">
        <v>1700</v>
      </c>
      <c r="D29" s="17" t="s">
        <v>85</v>
      </c>
      <c r="E29" s="28">
        <v>1500</v>
      </c>
    </row>
    <row r="30" spans="2:5" ht="12.75">
      <c r="B30" s="17"/>
      <c r="C30" s="38"/>
      <c r="D30" s="17" t="s">
        <v>80</v>
      </c>
      <c r="E30" s="28"/>
    </row>
    <row r="31" spans="2:5" ht="12.75">
      <c r="B31" s="17"/>
      <c r="C31" s="38"/>
      <c r="D31" s="17"/>
      <c r="E31" s="28"/>
    </row>
    <row r="32" spans="2:5" ht="12.75">
      <c r="B32" s="17"/>
      <c r="C32" s="38"/>
      <c r="D32" s="17"/>
      <c r="E32" s="28"/>
    </row>
    <row r="33" spans="2:5" ht="12.75">
      <c r="B33" s="17"/>
      <c r="C33" s="38"/>
      <c r="D33" s="17"/>
      <c r="E33" s="28"/>
    </row>
    <row r="34" spans="2:5" ht="12.75">
      <c r="B34" s="17"/>
      <c r="C34" s="38"/>
      <c r="D34" s="17"/>
      <c r="E34" s="28"/>
    </row>
    <row r="35" spans="2:5" ht="12.75">
      <c r="B35" s="17"/>
      <c r="C35" s="38"/>
      <c r="D35" s="17"/>
      <c r="E35" s="28"/>
    </row>
    <row r="36" spans="2:5" ht="12.75">
      <c r="B36" s="17"/>
      <c r="C36" s="38"/>
      <c r="D36" s="17"/>
      <c r="E36" s="28"/>
    </row>
    <row r="37" spans="2:5" ht="13.5" thickBot="1">
      <c r="B37" s="17"/>
      <c r="C37" s="38"/>
      <c r="D37" s="17"/>
      <c r="E37" s="28"/>
    </row>
    <row r="38" spans="2:5" ht="13.5" thickBot="1">
      <c r="B38" s="25" t="s">
        <v>39</v>
      </c>
      <c r="C38" s="39">
        <f>SUM(C11:C37)</f>
        <v>15960</v>
      </c>
      <c r="D38" s="25" t="s">
        <v>39</v>
      </c>
      <c r="E38" s="39">
        <f>SUM(E11:E37)</f>
        <v>13520</v>
      </c>
    </row>
    <row r="39" spans="2:5" ht="13.5" thickBot="1">
      <c r="B39" s="22" t="s">
        <v>40</v>
      </c>
      <c r="C39" s="40"/>
      <c r="D39" s="22" t="s">
        <v>87</v>
      </c>
      <c r="E39" s="43">
        <v>2440</v>
      </c>
    </row>
    <row r="40" s="1" customFormat="1" ht="12.75"/>
  </sheetData>
  <sheetProtection/>
  <mergeCells count="5">
    <mergeCell ref="B9:C9"/>
    <mergeCell ref="D9:E9"/>
    <mergeCell ref="B2:E2"/>
    <mergeCell ref="B4:E4"/>
    <mergeCell ref="B6:E6"/>
  </mergeCells>
  <printOptions/>
  <pageMargins left="0.7874015748031497" right="0.7874015748031497" top="0.1968503937007874" bottom="0.1968503937007874" header="0.1968503937007874" footer="0.1968503937007874"/>
  <pageSetup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Jean-Paul Martin</dc:creator>
  <cp:keywords/>
  <dc:description/>
  <cp:lastModifiedBy>famille MARTIN</cp:lastModifiedBy>
  <cp:lastPrinted>2012-12-23T10:47:34Z</cp:lastPrinted>
  <dcterms:created xsi:type="dcterms:W3CDTF">2012-09-27T16:11:12Z</dcterms:created>
  <dcterms:modified xsi:type="dcterms:W3CDTF">2015-04-15T21:04:28Z</dcterms:modified>
  <cp:category/>
  <cp:version/>
  <cp:contentType/>
  <cp:contentStatus/>
</cp:coreProperties>
</file>